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comments3.xml" ContentType="application/vnd.openxmlformats-officedocument.spreadsheetml.comments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drawings/drawing14.xml" ContentType="application/vnd.openxmlformats-officedocument.drawing+xml"/>
  <Override PartName="/xl/comments6.xml" ContentType="application/vnd.openxmlformats-officedocument.spreadsheetml.comment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zim\Downloads\"/>
    </mc:Choice>
  </mc:AlternateContent>
  <xr:revisionPtr revIDLastSave="0" documentId="13_ncr:1_{A78D95E8-AAF4-4DC1-ABAA-AA0A4F886EE7}" xr6:coauthVersionLast="47" xr6:coauthVersionMax="47" xr10:uidLastSave="{00000000-0000-0000-0000-000000000000}"/>
  <bookViews>
    <workbookView xWindow="-108" yWindow="-108" windowWidth="23256" windowHeight="13176" tabRatio="894" activeTab="6" xr2:uid="{00000000-000D-0000-FFFF-FFFF00000000}"/>
  </bookViews>
  <sheets>
    <sheet name="Jadual 1" sheetId="107" r:id="rId1"/>
    <sheet name="1B" sheetId="181" state="hidden" r:id="rId2"/>
    <sheet name="Jadual 2" sheetId="197" r:id="rId3"/>
    <sheet name="Jadual 3" sheetId="195" r:id="rId4"/>
    <sheet name="Jadual 4" sheetId="208" r:id="rId5"/>
    <sheet name="Jadual 5" sheetId="211" r:id="rId6"/>
    <sheet name="Jadual 6" sheetId="193" r:id="rId7"/>
    <sheet name="Jadual 7" sheetId="212" r:id="rId8"/>
    <sheet name="Jadual 8" sheetId="199" r:id="rId9"/>
    <sheet name="Jadual 9" sheetId="201" r:id="rId10"/>
    <sheet name="Jadual 10" sheetId="202" r:id="rId11"/>
    <sheet name="Jadual 11" sheetId="203" r:id="rId12"/>
    <sheet name="Jadual 12" sheetId="204" r:id="rId13"/>
    <sheet name="Jadual 13" sheetId="205" r:id="rId14"/>
    <sheet name="3" sheetId="163" state="hidden" r:id="rId15"/>
    <sheet name="4" sheetId="164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_1999" localSheetId="1">#REF!</definedName>
    <definedName name="_1_1999" localSheetId="14">#REF!</definedName>
    <definedName name="_1_1999" localSheetId="15">#REF!</definedName>
    <definedName name="_1_1999" localSheetId="10">#REF!</definedName>
    <definedName name="_1_1999" localSheetId="11">#REF!</definedName>
    <definedName name="_1_1999" localSheetId="12">#REF!</definedName>
    <definedName name="_1_1999" localSheetId="13">#REF!</definedName>
    <definedName name="_1_1999" localSheetId="2">#REF!</definedName>
    <definedName name="_1_1999" localSheetId="3">#REF!</definedName>
    <definedName name="_1_1999" localSheetId="4">#REF!</definedName>
    <definedName name="_1_1999" localSheetId="5">#REF!</definedName>
    <definedName name="_1_1999" localSheetId="6">#REF!</definedName>
    <definedName name="_1_1999" localSheetId="7">#REF!</definedName>
    <definedName name="_1_1999" localSheetId="8">#REF!</definedName>
    <definedName name="_1_1999" localSheetId="9">#REF!</definedName>
    <definedName name="_1_1999">#REF!</definedName>
    <definedName name="_10_6" localSheetId="1">#REF!</definedName>
    <definedName name="_10_6" localSheetId="14">#REF!</definedName>
    <definedName name="_10_6" localSheetId="15">#REF!</definedName>
    <definedName name="_10_6" localSheetId="10">#REF!</definedName>
    <definedName name="_10_6" localSheetId="11">#REF!</definedName>
    <definedName name="_10_6" localSheetId="12">#REF!</definedName>
    <definedName name="_10_6" localSheetId="13">#REF!</definedName>
    <definedName name="_10_6" localSheetId="2">#REF!</definedName>
    <definedName name="_10_6" localSheetId="3">#REF!</definedName>
    <definedName name="_10_6" localSheetId="4">#REF!</definedName>
    <definedName name="_10_6" localSheetId="5">#REF!</definedName>
    <definedName name="_10_6" localSheetId="6">#REF!</definedName>
    <definedName name="_10_6" localSheetId="7">#REF!</definedName>
    <definedName name="_10_6" localSheetId="8">#REF!</definedName>
    <definedName name="_10_6" localSheetId="9">#REF!</definedName>
    <definedName name="_10_6">#REF!</definedName>
    <definedName name="_11_7" localSheetId="1">#REF!</definedName>
    <definedName name="_11_7" localSheetId="14">#REF!</definedName>
    <definedName name="_11_7" localSheetId="15">#REF!</definedName>
    <definedName name="_11_7" localSheetId="10">#REF!</definedName>
    <definedName name="_11_7" localSheetId="11">#REF!</definedName>
    <definedName name="_11_7" localSheetId="12">#REF!</definedName>
    <definedName name="_11_7" localSheetId="13">#REF!</definedName>
    <definedName name="_11_7" localSheetId="2">#REF!</definedName>
    <definedName name="_11_7" localSheetId="3">#REF!</definedName>
    <definedName name="_11_7" localSheetId="4">#REF!</definedName>
    <definedName name="_11_7" localSheetId="5">#REF!</definedName>
    <definedName name="_11_7" localSheetId="6">#REF!</definedName>
    <definedName name="_11_7" localSheetId="7">#REF!</definedName>
    <definedName name="_11_7" localSheetId="8">#REF!</definedName>
    <definedName name="_11_7" localSheetId="9">#REF!</definedName>
    <definedName name="_11_7">#REF!</definedName>
    <definedName name="_12_8" localSheetId="1">#REF!</definedName>
    <definedName name="_12_8" localSheetId="14">#REF!</definedName>
    <definedName name="_12_8" localSheetId="15">#REF!</definedName>
    <definedName name="_12_8" localSheetId="10">#REF!</definedName>
    <definedName name="_12_8" localSheetId="11">#REF!</definedName>
    <definedName name="_12_8" localSheetId="12">#REF!</definedName>
    <definedName name="_12_8" localSheetId="13">#REF!</definedName>
    <definedName name="_12_8" localSheetId="2">#REF!</definedName>
    <definedName name="_12_8" localSheetId="3">#REF!</definedName>
    <definedName name="_12_8" localSheetId="4">#REF!</definedName>
    <definedName name="_12_8" localSheetId="5">#REF!</definedName>
    <definedName name="_12_8" localSheetId="6">#REF!</definedName>
    <definedName name="_12_8" localSheetId="7">#REF!</definedName>
    <definedName name="_12_8" localSheetId="8">#REF!</definedName>
    <definedName name="_12_8" localSheetId="9">#REF!</definedName>
    <definedName name="_12_8">#REF!</definedName>
    <definedName name="_2_2" localSheetId="1">#REF!</definedName>
    <definedName name="_2_2" localSheetId="14">#REF!</definedName>
    <definedName name="_2_2" localSheetId="15">#REF!</definedName>
    <definedName name="_2_2" localSheetId="10">#REF!</definedName>
    <definedName name="_2_2" localSheetId="11">#REF!</definedName>
    <definedName name="_2_2" localSheetId="12">#REF!</definedName>
    <definedName name="_2_2" localSheetId="13">#REF!</definedName>
    <definedName name="_2_2" localSheetId="2">#REF!</definedName>
    <definedName name="_2_2" localSheetId="3">#REF!</definedName>
    <definedName name="_2_2" localSheetId="4">#REF!</definedName>
    <definedName name="_2_2" localSheetId="5">#REF!</definedName>
    <definedName name="_2_2" localSheetId="6">#REF!</definedName>
    <definedName name="_2_2" localSheetId="7">#REF!</definedName>
    <definedName name="_2_2" localSheetId="8">#REF!</definedName>
    <definedName name="_2_2" localSheetId="9">#REF!</definedName>
    <definedName name="_2_2">#REF!</definedName>
    <definedName name="_3_20_49" localSheetId="1">#REF!</definedName>
    <definedName name="_3_20_49" localSheetId="14">#REF!</definedName>
    <definedName name="_3_20_49" localSheetId="15">#REF!</definedName>
    <definedName name="_3_20_49" localSheetId="10">#REF!</definedName>
    <definedName name="_3_20_49" localSheetId="11">#REF!</definedName>
    <definedName name="_3_20_49" localSheetId="12">#REF!</definedName>
    <definedName name="_3_20_49" localSheetId="13">#REF!</definedName>
    <definedName name="_3_20_49" localSheetId="2">#REF!</definedName>
    <definedName name="_3_20_49" localSheetId="3">#REF!</definedName>
    <definedName name="_3_20_49" localSheetId="4">#REF!</definedName>
    <definedName name="_3_20_49" localSheetId="5">#REF!</definedName>
    <definedName name="_3_20_49" localSheetId="6">#REF!</definedName>
    <definedName name="_3_20_49" localSheetId="7">#REF!</definedName>
    <definedName name="_3_20_49" localSheetId="8">#REF!</definedName>
    <definedName name="_3_20_49" localSheetId="9">#REF!</definedName>
    <definedName name="_3_20_49">#REF!</definedName>
    <definedName name="_4_200_499" localSheetId="1">#REF!</definedName>
    <definedName name="_4_200_499" localSheetId="14">#REF!</definedName>
    <definedName name="_4_200_499" localSheetId="15">#REF!</definedName>
    <definedName name="_4_200_499" localSheetId="10">#REF!</definedName>
    <definedName name="_4_200_499" localSheetId="11">#REF!</definedName>
    <definedName name="_4_200_499" localSheetId="12">#REF!</definedName>
    <definedName name="_4_200_499" localSheetId="13">#REF!</definedName>
    <definedName name="_4_200_499" localSheetId="2">#REF!</definedName>
    <definedName name="_4_200_499" localSheetId="3">#REF!</definedName>
    <definedName name="_4_200_499" localSheetId="4">#REF!</definedName>
    <definedName name="_4_200_499" localSheetId="5">#REF!</definedName>
    <definedName name="_4_200_499" localSheetId="6">#REF!</definedName>
    <definedName name="_4_200_499" localSheetId="7">#REF!</definedName>
    <definedName name="_4_200_499" localSheetId="8">#REF!</definedName>
    <definedName name="_4_200_499" localSheetId="9">#REF!</definedName>
    <definedName name="_4_200_499">#REF!</definedName>
    <definedName name="_5_3" localSheetId="1">#REF!</definedName>
    <definedName name="_5_3" localSheetId="14">#REF!</definedName>
    <definedName name="_5_3" localSheetId="15">#REF!</definedName>
    <definedName name="_5_3" localSheetId="10">#REF!</definedName>
    <definedName name="_5_3" localSheetId="11">#REF!</definedName>
    <definedName name="_5_3" localSheetId="12">#REF!</definedName>
    <definedName name="_5_3" localSheetId="13">#REF!</definedName>
    <definedName name="_5_3" localSheetId="2">#REF!</definedName>
    <definedName name="_5_3" localSheetId="3">#REF!</definedName>
    <definedName name="_5_3" localSheetId="4">#REF!</definedName>
    <definedName name="_5_3" localSheetId="5">#REF!</definedName>
    <definedName name="_5_3" localSheetId="6">#REF!</definedName>
    <definedName name="_5_3" localSheetId="7">#REF!</definedName>
    <definedName name="_5_3" localSheetId="8">#REF!</definedName>
    <definedName name="_5_3" localSheetId="9">#REF!</definedName>
    <definedName name="_5_3">#REF!</definedName>
    <definedName name="_6_4" localSheetId="1">#REF!</definedName>
    <definedName name="_6_4" localSheetId="14">#REF!</definedName>
    <definedName name="_6_4" localSheetId="15">#REF!</definedName>
    <definedName name="_6_4" localSheetId="10">#REF!</definedName>
    <definedName name="_6_4" localSheetId="11">#REF!</definedName>
    <definedName name="_6_4" localSheetId="12">#REF!</definedName>
    <definedName name="_6_4" localSheetId="13">#REF!</definedName>
    <definedName name="_6_4" localSheetId="2">#REF!</definedName>
    <definedName name="_6_4" localSheetId="3">#REF!</definedName>
    <definedName name="_6_4" localSheetId="4">#REF!</definedName>
    <definedName name="_6_4" localSheetId="5">#REF!</definedName>
    <definedName name="_6_4" localSheetId="6">#REF!</definedName>
    <definedName name="_6_4" localSheetId="7">#REF!</definedName>
    <definedName name="_6_4" localSheetId="8">#REF!</definedName>
    <definedName name="_6_4" localSheetId="9">#REF!</definedName>
    <definedName name="_6_4">#REF!</definedName>
    <definedName name="_7_5" localSheetId="1">#REF!</definedName>
    <definedName name="_7_5" localSheetId="14">#REF!</definedName>
    <definedName name="_7_5" localSheetId="15">#REF!</definedName>
    <definedName name="_7_5" localSheetId="10">#REF!</definedName>
    <definedName name="_7_5" localSheetId="11">#REF!</definedName>
    <definedName name="_7_5" localSheetId="12">#REF!</definedName>
    <definedName name="_7_5" localSheetId="13">#REF!</definedName>
    <definedName name="_7_5" localSheetId="2">#REF!</definedName>
    <definedName name="_7_5" localSheetId="3">#REF!</definedName>
    <definedName name="_7_5" localSheetId="4">#REF!</definedName>
    <definedName name="_7_5" localSheetId="5">#REF!</definedName>
    <definedName name="_7_5" localSheetId="6">#REF!</definedName>
    <definedName name="_7_5" localSheetId="7">#REF!</definedName>
    <definedName name="_7_5" localSheetId="8">#REF!</definedName>
    <definedName name="_7_5" localSheetId="9">#REF!</definedName>
    <definedName name="_7_5">#REF!</definedName>
    <definedName name="_8_50_99" localSheetId="1">#REF!</definedName>
    <definedName name="_8_50_99" localSheetId="14">#REF!</definedName>
    <definedName name="_8_50_99" localSheetId="15">#REF!</definedName>
    <definedName name="_8_50_99" localSheetId="10">#REF!</definedName>
    <definedName name="_8_50_99" localSheetId="11">#REF!</definedName>
    <definedName name="_8_50_99" localSheetId="12">#REF!</definedName>
    <definedName name="_8_50_99" localSheetId="13">#REF!</definedName>
    <definedName name="_8_50_99" localSheetId="2">#REF!</definedName>
    <definedName name="_8_50_99" localSheetId="3">#REF!</definedName>
    <definedName name="_8_50_99" localSheetId="4">#REF!</definedName>
    <definedName name="_8_50_99" localSheetId="5">#REF!</definedName>
    <definedName name="_8_50_99" localSheetId="6">#REF!</definedName>
    <definedName name="_8_50_99" localSheetId="7">#REF!</definedName>
    <definedName name="_8_50_99" localSheetId="8">#REF!</definedName>
    <definedName name="_8_50_99" localSheetId="9">#REF!</definedName>
    <definedName name="_8_50_99">#REF!</definedName>
    <definedName name="_9_500_1999" localSheetId="1">#REF!</definedName>
    <definedName name="_9_500_1999" localSheetId="14">#REF!</definedName>
    <definedName name="_9_500_1999" localSheetId="15">#REF!</definedName>
    <definedName name="_9_500_1999" localSheetId="10">#REF!</definedName>
    <definedName name="_9_500_1999" localSheetId="11">#REF!</definedName>
    <definedName name="_9_500_1999" localSheetId="12">#REF!</definedName>
    <definedName name="_9_500_1999" localSheetId="13">#REF!</definedName>
    <definedName name="_9_500_1999" localSheetId="2">#REF!</definedName>
    <definedName name="_9_500_1999" localSheetId="3">#REF!</definedName>
    <definedName name="_9_500_1999" localSheetId="4">#REF!</definedName>
    <definedName name="_9_500_1999" localSheetId="5">#REF!</definedName>
    <definedName name="_9_500_1999" localSheetId="6">#REF!</definedName>
    <definedName name="_9_500_1999" localSheetId="7">#REF!</definedName>
    <definedName name="_9_500_1999" localSheetId="8">#REF!</definedName>
    <definedName name="_9_500_1999" localSheetId="9">#REF!</definedName>
    <definedName name="_9_500_1999">#REF!</definedName>
    <definedName name="_JAD11" localSheetId="1">#REF!</definedName>
    <definedName name="_JAD11" localSheetId="14">#REF!</definedName>
    <definedName name="_JAD11" localSheetId="15">#REF!</definedName>
    <definedName name="_JAD11" localSheetId="10">#REF!</definedName>
    <definedName name="_JAD11" localSheetId="11">#REF!</definedName>
    <definedName name="_JAD11" localSheetId="12">#REF!</definedName>
    <definedName name="_JAD11" localSheetId="13">#REF!</definedName>
    <definedName name="_JAD11" localSheetId="2">#REF!</definedName>
    <definedName name="_JAD11" localSheetId="3">#REF!</definedName>
    <definedName name="_JAD11" localSheetId="4">#REF!</definedName>
    <definedName name="_JAD11" localSheetId="5">#REF!</definedName>
    <definedName name="_JAD11" localSheetId="6">#REF!</definedName>
    <definedName name="_JAD11" localSheetId="7">#REF!</definedName>
    <definedName name="_JAD11" localSheetId="8">#REF!</definedName>
    <definedName name="_JAD11" localSheetId="9">#REF!</definedName>
    <definedName name="_JAD11">#REF!</definedName>
    <definedName name="_JAD12" localSheetId="1">#REF!</definedName>
    <definedName name="_JAD12" localSheetId="14">#REF!</definedName>
    <definedName name="_JAD12" localSheetId="15">#REF!</definedName>
    <definedName name="_JAD12" localSheetId="10">#REF!</definedName>
    <definedName name="_JAD12" localSheetId="11">#REF!</definedName>
    <definedName name="_JAD12" localSheetId="12">#REF!</definedName>
    <definedName name="_JAD12" localSheetId="13">#REF!</definedName>
    <definedName name="_JAD12" localSheetId="2">#REF!</definedName>
    <definedName name="_JAD12" localSheetId="3">#REF!</definedName>
    <definedName name="_JAD12" localSheetId="4">#REF!</definedName>
    <definedName name="_JAD12" localSheetId="5">#REF!</definedName>
    <definedName name="_JAD12" localSheetId="6">#REF!</definedName>
    <definedName name="_JAD12" localSheetId="7">#REF!</definedName>
    <definedName name="_JAD12" localSheetId="8">#REF!</definedName>
    <definedName name="_JAD12" localSheetId="9">#REF!</definedName>
    <definedName name="_JAD12">#REF!</definedName>
    <definedName name="a" localSheetId="1">#REF!</definedName>
    <definedName name="a" localSheetId="14">#REF!</definedName>
    <definedName name="a" localSheetId="15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>#REF!</definedName>
    <definedName name="AA" localSheetId="1">#REF!</definedName>
    <definedName name="AA" localSheetId="14">#REF!</definedName>
    <definedName name="AA" localSheetId="15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>#REF!</definedName>
    <definedName name="Asset91" localSheetId="1">#REF!</definedName>
    <definedName name="Asset91" localSheetId="14">#REF!</definedName>
    <definedName name="Asset91" localSheetId="15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>#REF!</definedName>
    <definedName name="Asset92" localSheetId="1">#REF!</definedName>
    <definedName name="Asset92" localSheetId="14">#REF!</definedName>
    <definedName name="Asset92" localSheetId="15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>#REF!</definedName>
    <definedName name="B" localSheetId="1">#REF!</definedName>
    <definedName name="B" localSheetId="14">#REF!</definedName>
    <definedName name="B" localSheetId="15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9">#REF!</definedName>
    <definedName name="B">#REF!</definedName>
    <definedName name="bjhgj" localSheetId="1">#REF!</definedName>
    <definedName name="bjhgj" localSheetId="14">#REF!</definedName>
    <definedName name="bjhgj" localSheetId="15">#REF!</definedName>
    <definedName name="bjhgj" localSheetId="10">#REF!</definedName>
    <definedName name="bjhgj" localSheetId="11">#REF!</definedName>
    <definedName name="bjhgj" localSheetId="12">#REF!</definedName>
    <definedName name="bjhgj" localSheetId="13">#REF!</definedName>
    <definedName name="bjhgj" localSheetId="2">#REF!</definedName>
    <definedName name="bjhgj" localSheetId="3">#REF!</definedName>
    <definedName name="bjhgj" localSheetId="4">#REF!</definedName>
    <definedName name="bjhgj" localSheetId="5">#REF!</definedName>
    <definedName name="bjhgj" localSheetId="6">#REF!</definedName>
    <definedName name="bjhgj" localSheetId="7">#REF!</definedName>
    <definedName name="bjhgj" localSheetId="8">#REF!</definedName>
    <definedName name="bjhgj" localSheetId="9">#REF!</definedName>
    <definedName name="bjhgj">#REF!</definedName>
    <definedName name="cc" localSheetId="1">#REF!</definedName>
    <definedName name="cc" localSheetId="14">#REF!</definedName>
    <definedName name="cc" localSheetId="15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>#REF!</definedName>
    <definedName name="dd" localSheetId="1">#REF!</definedName>
    <definedName name="dd" localSheetId="14">#REF!</definedName>
    <definedName name="dd" localSheetId="15">#REF!</definedName>
    <definedName name="dd" localSheetId="10">#REF!</definedName>
    <definedName name="dd" localSheetId="11">#REF!</definedName>
    <definedName name="dd" localSheetId="12">#REF!</definedName>
    <definedName name="dd" localSheetId="13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 localSheetId="7">#REF!</definedName>
    <definedName name="dd" localSheetId="8">#REF!</definedName>
    <definedName name="dd" localSheetId="9">#REF!</definedName>
    <definedName name="dd">#REF!</definedName>
    <definedName name="ds" localSheetId="1">#REF!</definedName>
    <definedName name="ds" localSheetId="14">#REF!</definedName>
    <definedName name="ds" localSheetId="15">#REF!</definedName>
    <definedName name="ds" localSheetId="10">#REF!</definedName>
    <definedName name="ds" localSheetId="11">#REF!</definedName>
    <definedName name="ds" localSheetId="12">#REF!</definedName>
    <definedName name="ds" localSheetId="13">#REF!</definedName>
    <definedName name="ds" localSheetId="2">#REF!</definedName>
    <definedName name="ds" localSheetId="3">#REF!</definedName>
    <definedName name="ds" localSheetId="4">#REF!</definedName>
    <definedName name="ds" localSheetId="5">#REF!</definedName>
    <definedName name="ds" localSheetId="6">#REF!</definedName>
    <definedName name="ds" localSheetId="7">#REF!</definedName>
    <definedName name="ds" localSheetId="8">#REF!</definedName>
    <definedName name="ds" localSheetId="9">#REF!</definedName>
    <definedName name="ds">#REF!</definedName>
    <definedName name="EKS_A1" localSheetId="1">[1]Sheet1!$A$1:$N$2</definedName>
    <definedName name="EKS_A1" localSheetId="14">[1]Sheet1!$A$1:$N$2</definedName>
    <definedName name="EKS_A1" localSheetId="15">[1]Sheet1!$A$1:$N$2</definedName>
    <definedName name="EKS_A1" localSheetId="0">[1]Sheet1!$A$1:$N$2</definedName>
    <definedName name="EKS_A1" localSheetId="7">[1]Sheet1!$A$1:$N$2</definedName>
    <definedName name="EKS_A1">[2]Sheet1!$A$1:$N$2</definedName>
    <definedName name="EKS_A2_B" localSheetId="1">[3]asal!$A$1:$H$58</definedName>
    <definedName name="EKS_A2_B" localSheetId="14">[3]asal!$A$1:$H$58</definedName>
    <definedName name="EKS_A2_B" localSheetId="15">[3]asal!$A$1:$H$58</definedName>
    <definedName name="EKS_A2_B" localSheetId="0">[3]asal!$A$1:$H$58</definedName>
    <definedName name="EKS_A2_B" localSheetId="7">[3]asal!$A$1:$H$58</definedName>
    <definedName name="EKS_A2_B">[4]asal!$A$1:$H$58</definedName>
    <definedName name="EKS_A3_B" localSheetId="1">#REF!</definedName>
    <definedName name="EKS_A3_B" localSheetId="14">#REF!</definedName>
    <definedName name="EKS_A3_B" localSheetId="15">#REF!</definedName>
    <definedName name="EKS_A3_B" localSheetId="10">#REF!</definedName>
    <definedName name="EKS_A3_B" localSheetId="11">#REF!</definedName>
    <definedName name="EKS_A3_B" localSheetId="12">#REF!</definedName>
    <definedName name="EKS_A3_B" localSheetId="13">#REF!</definedName>
    <definedName name="EKS_A3_B" localSheetId="2">#REF!</definedName>
    <definedName name="EKS_A3_B" localSheetId="3">#REF!</definedName>
    <definedName name="EKS_A3_B" localSheetId="4">#REF!</definedName>
    <definedName name="EKS_A3_B" localSheetId="5">#REF!</definedName>
    <definedName name="EKS_A3_B" localSheetId="6">#REF!</definedName>
    <definedName name="EKS_A3_B" localSheetId="7">#REF!</definedName>
    <definedName name="EKS_A3_B" localSheetId="8">#REF!</definedName>
    <definedName name="EKS_A3_B" localSheetId="9">#REF!</definedName>
    <definedName name="EKS_A3_B">#REF!</definedName>
    <definedName name="EKS_A4B" localSheetId="1">#REF!</definedName>
    <definedName name="EKS_A4B" localSheetId="14">#REF!</definedName>
    <definedName name="EKS_A4B" localSheetId="15">#REF!</definedName>
    <definedName name="EKS_A4B" localSheetId="10">#REF!</definedName>
    <definedName name="EKS_A4B" localSheetId="11">#REF!</definedName>
    <definedName name="EKS_A4B" localSheetId="12">#REF!</definedName>
    <definedName name="EKS_A4B" localSheetId="13">#REF!</definedName>
    <definedName name="EKS_A4B" localSheetId="2">#REF!</definedName>
    <definedName name="EKS_A4B" localSheetId="3">#REF!</definedName>
    <definedName name="EKS_A4B" localSheetId="4">#REF!</definedName>
    <definedName name="EKS_A4B" localSheetId="5">#REF!</definedName>
    <definedName name="EKS_A4B" localSheetId="6">#REF!</definedName>
    <definedName name="EKS_A4B" localSheetId="7">#REF!</definedName>
    <definedName name="EKS_A4B" localSheetId="8">#REF!</definedName>
    <definedName name="EKS_A4B" localSheetId="9">#REF!</definedName>
    <definedName name="EKS_A4B">#REF!</definedName>
    <definedName name="EKS_A5_B" localSheetId="1">#REF!</definedName>
    <definedName name="EKS_A5_B" localSheetId="14">#REF!</definedName>
    <definedName name="EKS_A5_B" localSheetId="15">#REF!</definedName>
    <definedName name="EKS_A5_B" localSheetId="10">#REF!</definedName>
    <definedName name="EKS_A5_B" localSheetId="11">#REF!</definedName>
    <definedName name="EKS_A5_B" localSheetId="12">#REF!</definedName>
    <definedName name="EKS_A5_B" localSheetId="13">#REF!</definedName>
    <definedName name="EKS_A5_B" localSheetId="2">#REF!</definedName>
    <definedName name="EKS_A5_B" localSheetId="3">#REF!</definedName>
    <definedName name="EKS_A5_B" localSheetId="4">#REF!</definedName>
    <definedName name="EKS_A5_B" localSheetId="5">#REF!</definedName>
    <definedName name="EKS_A5_B" localSheetId="6">#REF!</definedName>
    <definedName name="EKS_A5_B" localSheetId="7">#REF!</definedName>
    <definedName name="EKS_A5_B" localSheetId="8">#REF!</definedName>
    <definedName name="EKS_A5_B" localSheetId="9">#REF!</definedName>
    <definedName name="EKS_A5_B">#REF!</definedName>
    <definedName name="H" localSheetId="1">#REF!</definedName>
    <definedName name="H" localSheetId="14">#REF!</definedName>
    <definedName name="H" localSheetId="15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>#REF!</definedName>
    <definedName name="Jad_22" localSheetId="1">[5]Sheet1!$A$1:$H$60</definedName>
    <definedName name="Jad_22" localSheetId="14">[5]Sheet1!$A$1:$H$60</definedName>
    <definedName name="Jad_22" localSheetId="15">[5]Sheet1!$A$1:$H$60</definedName>
    <definedName name="Jad_22" localSheetId="0">[5]Sheet1!$A$1:$H$60</definedName>
    <definedName name="Jad_22" localSheetId="7">[5]Sheet1!$A$1:$H$60</definedName>
    <definedName name="Jad_22">[6]Sheet1!$A$1:$H$60</definedName>
    <definedName name="JAD_A3" localSheetId="1">#REF!</definedName>
    <definedName name="JAD_A3" localSheetId="14">#REF!</definedName>
    <definedName name="JAD_A3" localSheetId="15">#REF!</definedName>
    <definedName name="JAD_A3" localSheetId="10">#REF!</definedName>
    <definedName name="JAD_A3" localSheetId="11">#REF!</definedName>
    <definedName name="JAD_A3" localSheetId="12">#REF!</definedName>
    <definedName name="JAD_A3" localSheetId="13">#REF!</definedName>
    <definedName name="JAD_A3" localSheetId="2">#REF!</definedName>
    <definedName name="JAD_A3" localSheetId="3">#REF!</definedName>
    <definedName name="JAD_A3" localSheetId="4">#REF!</definedName>
    <definedName name="JAD_A3" localSheetId="5">#REF!</definedName>
    <definedName name="JAD_A3" localSheetId="6">#REF!</definedName>
    <definedName name="JAD_A3" localSheetId="7">#REF!</definedName>
    <definedName name="JAD_A3" localSheetId="8">#REF!</definedName>
    <definedName name="JAD_A3" localSheetId="9">#REF!</definedName>
    <definedName name="JAD_A3">#REF!</definedName>
    <definedName name="JAD_A4" localSheetId="1">#REF!</definedName>
    <definedName name="JAD_A4" localSheetId="14">#REF!</definedName>
    <definedName name="JAD_A4" localSheetId="15">#REF!</definedName>
    <definedName name="JAD_A4" localSheetId="10">#REF!</definedName>
    <definedName name="JAD_A4" localSheetId="11">#REF!</definedName>
    <definedName name="JAD_A4" localSheetId="12">#REF!</definedName>
    <definedName name="JAD_A4" localSheetId="13">#REF!</definedName>
    <definedName name="JAD_A4" localSheetId="2">#REF!</definedName>
    <definedName name="JAD_A4" localSheetId="3">#REF!</definedName>
    <definedName name="JAD_A4" localSheetId="4">#REF!</definedName>
    <definedName name="JAD_A4" localSheetId="5">#REF!</definedName>
    <definedName name="JAD_A4" localSheetId="6">#REF!</definedName>
    <definedName name="JAD_A4" localSheetId="7">#REF!</definedName>
    <definedName name="JAD_A4" localSheetId="8">#REF!</definedName>
    <definedName name="JAD_A4" localSheetId="9">#REF!</definedName>
    <definedName name="JAD_A4">#REF!</definedName>
    <definedName name="JAD_A5" localSheetId="10">[7]JAD_A5!#REF!</definedName>
    <definedName name="JAD_A5" localSheetId="11">[7]JAD_A5!#REF!</definedName>
    <definedName name="JAD_A5" localSheetId="12">[7]JAD_A5!#REF!</definedName>
    <definedName name="JAD_A5" localSheetId="13">[7]JAD_A5!#REF!</definedName>
    <definedName name="JAD_A5" localSheetId="2">[7]JAD_A5!#REF!</definedName>
    <definedName name="JAD_A5" localSheetId="3">[7]JAD_A5!#REF!</definedName>
    <definedName name="JAD_A5" localSheetId="4">[7]JAD_A5!#REF!</definedName>
    <definedName name="JAD_A5" localSheetId="5">[7]JAD_A5!#REF!</definedName>
    <definedName name="JAD_A5" localSheetId="6">[7]JAD_A5!#REF!</definedName>
    <definedName name="JAD_A5" localSheetId="8">[7]JAD_A5!#REF!</definedName>
    <definedName name="JAD_A5" localSheetId="9">[7]JAD_A5!#REF!</definedName>
    <definedName name="JAD_A5">[7]JAD_A5!#REF!</definedName>
    <definedName name="JOHN" localSheetId="1">#REF!</definedName>
    <definedName name="JOHN" localSheetId="14">#REF!</definedName>
    <definedName name="JOHN" localSheetId="15">#REF!</definedName>
    <definedName name="JOHN" localSheetId="10">#REF!</definedName>
    <definedName name="JOHN" localSheetId="11">#REF!</definedName>
    <definedName name="JOHN" localSheetId="12">#REF!</definedName>
    <definedName name="JOHN" localSheetId="13">#REF!</definedName>
    <definedName name="JOHN" localSheetId="2">#REF!</definedName>
    <definedName name="JOHN" localSheetId="3">#REF!</definedName>
    <definedName name="JOHN" localSheetId="4">#REF!</definedName>
    <definedName name="JOHN" localSheetId="5">#REF!</definedName>
    <definedName name="JOHN" localSheetId="6">#REF!</definedName>
    <definedName name="JOHN" localSheetId="7">#REF!</definedName>
    <definedName name="JOHN" localSheetId="8">#REF!</definedName>
    <definedName name="JOHN" localSheetId="9">#REF!</definedName>
    <definedName name="JOHN">#REF!</definedName>
    <definedName name="LAINI2003GENDER" localSheetId="1">#REF!</definedName>
    <definedName name="LAINI2003GENDER" localSheetId="14">#REF!</definedName>
    <definedName name="LAINI2003GENDER" localSheetId="15">#REF!</definedName>
    <definedName name="LAINI2003GENDER" localSheetId="10">#REF!</definedName>
    <definedName name="LAINI2003GENDER" localSheetId="11">#REF!</definedName>
    <definedName name="LAINI2003GENDER" localSheetId="12">#REF!</definedName>
    <definedName name="LAINI2003GENDER" localSheetId="13">#REF!</definedName>
    <definedName name="LAINI2003GENDER" localSheetId="2">#REF!</definedName>
    <definedName name="LAINI2003GENDER" localSheetId="3">#REF!</definedName>
    <definedName name="LAINI2003GENDER" localSheetId="4">#REF!</definedName>
    <definedName name="LAINI2003GENDER" localSheetId="5">#REF!</definedName>
    <definedName name="LAINI2003GENDER" localSheetId="6">#REF!</definedName>
    <definedName name="LAINI2003GENDER" localSheetId="7">#REF!</definedName>
    <definedName name="LAINI2003GENDER" localSheetId="8">#REF!</definedName>
    <definedName name="LAINI2003GENDER" localSheetId="9">#REF!</definedName>
    <definedName name="LAINI2003GENDER">#REF!</definedName>
    <definedName name="MYKE_11" localSheetId="1">#REF!</definedName>
    <definedName name="MYKE_11" localSheetId="14">#REF!</definedName>
    <definedName name="MYKE_11" localSheetId="15">#REF!</definedName>
    <definedName name="MYKE_11" localSheetId="10">#REF!</definedName>
    <definedName name="MYKE_11" localSheetId="11">#REF!</definedName>
    <definedName name="MYKE_11" localSheetId="12">#REF!</definedName>
    <definedName name="MYKE_11" localSheetId="13">#REF!</definedName>
    <definedName name="MYKE_11" localSheetId="2">#REF!</definedName>
    <definedName name="MYKE_11" localSheetId="3">#REF!</definedName>
    <definedName name="MYKE_11" localSheetId="4">#REF!</definedName>
    <definedName name="MYKE_11" localSheetId="5">#REF!</definedName>
    <definedName name="MYKE_11" localSheetId="6">#REF!</definedName>
    <definedName name="MYKE_11" localSheetId="7">#REF!</definedName>
    <definedName name="MYKE_11" localSheetId="8">#REF!</definedName>
    <definedName name="MYKE_11" localSheetId="9">#REF!</definedName>
    <definedName name="MYKE_11">#REF!</definedName>
    <definedName name="MYKE_11_2004" localSheetId="1">#REF!</definedName>
    <definedName name="MYKE_11_2004" localSheetId="14">#REF!</definedName>
    <definedName name="MYKE_11_2004" localSheetId="15">#REF!</definedName>
    <definedName name="MYKE_11_2004" localSheetId="10">#REF!</definedName>
    <definedName name="MYKE_11_2004" localSheetId="11">#REF!</definedName>
    <definedName name="MYKE_11_2004" localSheetId="12">#REF!</definedName>
    <definedName name="MYKE_11_2004" localSheetId="13">#REF!</definedName>
    <definedName name="MYKE_11_2004" localSheetId="2">#REF!</definedName>
    <definedName name="MYKE_11_2004" localSheetId="3">#REF!</definedName>
    <definedName name="MYKE_11_2004" localSheetId="4">#REF!</definedName>
    <definedName name="MYKE_11_2004" localSheetId="5">#REF!</definedName>
    <definedName name="MYKE_11_2004" localSheetId="6">#REF!</definedName>
    <definedName name="MYKE_11_2004" localSheetId="7">#REF!</definedName>
    <definedName name="MYKE_11_2004" localSheetId="8">#REF!</definedName>
    <definedName name="MYKE_11_2004" localSheetId="9">#REF!</definedName>
    <definedName name="MYKE_11_2004">#REF!</definedName>
    <definedName name="MYKE_11_LAMA" localSheetId="1">#REF!</definedName>
    <definedName name="MYKE_11_LAMA" localSheetId="14">#REF!</definedName>
    <definedName name="MYKE_11_LAMA" localSheetId="15">#REF!</definedName>
    <definedName name="MYKE_11_LAMA" localSheetId="10">#REF!</definedName>
    <definedName name="MYKE_11_LAMA" localSheetId="11">#REF!</definedName>
    <definedName name="MYKE_11_LAMA" localSheetId="12">#REF!</definedName>
    <definedName name="MYKE_11_LAMA" localSheetId="13">#REF!</definedName>
    <definedName name="MYKE_11_LAMA" localSheetId="2">#REF!</definedName>
    <definedName name="MYKE_11_LAMA" localSheetId="3">#REF!</definedName>
    <definedName name="MYKE_11_LAMA" localSheetId="4">#REF!</definedName>
    <definedName name="MYKE_11_LAMA" localSheetId="5">#REF!</definedName>
    <definedName name="MYKE_11_LAMA" localSheetId="6">#REF!</definedName>
    <definedName name="MYKE_11_LAMA" localSheetId="7">#REF!</definedName>
    <definedName name="MYKE_11_LAMA" localSheetId="8">#REF!</definedName>
    <definedName name="MYKE_11_LAMA" localSheetId="9">#REF!</definedName>
    <definedName name="MYKE_11_LAMA">#REF!</definedName>
    <definedName name="noorasiah91" localSheetId="1">#REF!</definedName>
    <definedName name="noorasiah91" localSheetId="14">#REF!</definedName>
    <definedName name="noorasiah91" localSheetId="15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>#REF!</definedName>
    <definedName name="Output__10_billin" localSheetId="1">#REF!</definedName>
    <definedName name="Output__10_billin" localSheetId="14">#REF!</definedName>
    <definedName name="Output__10_billin" localSheetId="15">#REF!</definedName>
    <definedName name="Output__10_billin" localSheetId="10">#REF!</definedName>
    <definedName name="Output__10_billin" localSheetId="11">#REF!</definedName>
    <definedName name="Output__10_billin" localSheetId="12">#REF!</definedName>
    <definedName name="Output__10_billin" localSheetId="13">#REF!</definedName>
    <definedName name="Output__10_billin" localSheetId="2">#REF!</definedName>
    <definedName name="Output__10_billin" localSheetId="3">#REF!</definedName>
    <definedName name="Output__10_billin" localSheetId="4">#REF!</definedName>
    <definedName name="Output__10_billin" localSheetId="5">#REF!</definedName>
    <definedName name="Output__10_billin" localSheetId="6">#REF!</definedName>
    <definedName name="Output__10_billin" localSheetId="7">#REF!</definedName>
    <definedName name="Output__10_billin" localSheetId="8">#REF!</definedName>
    <definedName name="Output__10_billin" localSheetId="9">#REF!</definedName>
    <definedName name="Output__10_billin">#REF!</definedName>
    <definedName name="Output__10_million" localSheetId="1">#REF!</definedName>
    <definedName name="Output__10_million" localSheetId="14">#REF!</definedName>
    <definedName name="Output__10_million" localSheetId="15">#REF!</definedName>
    <definedName name="Output__10_million" localSheetId="10">#REF!</definedName>
    <definedName name="Output__10_million" localSheetId="11">#REF!</definedName>
    <definedName name="Output__10_million" localSheetId="12">#REF!</definedName>
    <definedName name="Output__10_million" localSheetId="13">#REF!</definedName>
    <definedName name="Output__10_million" localSheetId="2">#REF!</definedName>
    <definedName name="Output__10_million" localSheetId="3">#REF!</definedName>
    <definedName name="Output__10_million" localSheetId="4">#REF!</definedName>
    <definedName name="Output__10_million" localSheetId="5">#REF!</definedName>
    <definedName name="Output__10_million" localSheetId="6">#REF!</definedName>
    <definedName name="Output__10_million" localSheetId="7">#REF!</definedName>
    <definedName name="Output__10_million" localSheetId="8">#REF!</definedName>
    <definedName name="Output__10_million" localSheetId="9">#REF!</definedName>
    <definedName name="Output__10_million">#REF!</definedName>
    <definedName name="Pek__19999" localSheetId="1">#REF!</definedName>
    <definedName name="Pek__19999" localSheetId="14">#REF!</definedName>
    <definedName name="Pek__19999" localSheetId="15">#REF!</definedName>
    <definedName name="Pek__19999" localSheetId="10">#REF!</definedName>
    <definedName name="Pek__19999" localSheetId="11">#REF!</definedName>
    <definedName name="Pek__19999" localSheetId="12">#REF!</definedName>
    <definedName name="Pek__19999" localSheetId="13">#REF!</definedName>
    <definedName name="Pek__19999" localSheetId="2">#REF!</definedName>
    <definedName name="Pek__19999" localSheetId="3">#REF!</definedName>
    <definedName name="Pek__19999" localSheetId="4">#REF!</definedName>
    <definedName name="Pek__19999" localSheetId="5">#REF!</definedName>
    <definedName name="Pek__19999" localSheetId="6">#REF!</definedName>
    <definedName name="Pek__19999" localSheetId="7">#REF!</definedName>
    <definedName name="Pek__19999" localSheetId="8">#REF!</definedName>
    <definedName name="Pek__19999" localSheetId="9">#REF!</definedName>
    <definedName name="Pek__19999">#REF!</definedName>
    <definedName name="_xlnm.Print_Area" localSheetId="1">'1B'!$A$1:$Q$38</definedName>
    <definedName name="_xlnm.Print_Area" localSheetId="14">'3'!$A$1:$O$27</definedName>
    <definedName name="_xlnm.Print_Area" localSheetId="15">'4'!$A$1:$O$27</definedName>
    <definedName name="_xlnm.Print_Area" localSheetId="0">'Jadual 1'!$A$1:$Q$43</definedName>
    <definedName name="_xlnm.Print_Area" localSheetId="10">'Jadual 10'!$A$2:$S$91</definedName>
    <definedName name="_xlnm.Print_Area" localSheetId="11">'Jadual 11'!$A$1:$S$91</definedName>
    <definedName name="_xlnm.Print_Area" localSheetId="12">'Jadual 12'!$A$1:$S$92</definedName>
    <definedName name="_xlnm.Print_Area" localSheetId="13">'Jadual 13'!$A$2:$S$92</definedName>
    <definedName name="_xlnm.Print_Area" localSheetId="2">'Jadual 2'!$A$1:$P$43</definedName>
    <definedName name="_xlnm.Print_Area" localSheetId="3">'Jadual 3'!$A$1:$S$49</definedName>
    <definedName name="_xlnm.Print_Area" localSheetId="4">'Jadual 4'!$A$1:$R$46</definedName>
    <definedName name="_xlnm.Print_Area" localSheetId="5">'Jadual 5'!$A$1:$T$46</definedName>
    <definedName name="_xlnm.Print_Area" localSheetId="6">'Jadual 6'!$A$2:$R$93</definedName>
    <definedName name="_xlnm.Print_Area" localSheetId="7">'Jadual 7'!$A$1:$Q$41</definedName>
    <definedName name="_xlnm.Print_Area" localSheetId="8">'Jadual 8'!$A$1:$S$92</definedName>
    <definedName name="_xlnm.Print_Area" localSheetId="9">'Jadual 9'!$A$1:$S$92</definedName>
    <definedName name="_xlnm.Print_Area">#REF!</definedName>
    <definedName name="PRINT_AREA_MI" localSheetId="1">#REF!</definedName>
    <definedName name="PRINT_AREA_MI" localSheetId="14">#REF!</definedName>
    <definedName name="PRINT_AREA_MI" localSheetId="15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>#REF!</definedName>
    <definedName name="PROSESAN_VS_SVYSYS" localSheetId="1">#REF!</definedName>
    <definedName name="PROSESAN_VS_SVYSYS" localSheetId="14">#REF!</definedName>
    <definedName name="PROSESAN_VS_SVYSYS" localSheetId="15">#REF!</definedName>
    <definedName name="PROSESAN_VS_SVYSYS" localSheetId="10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2">#REF!</definedName>
    <definedName name="PROSESAN_VS_SVYSYS" localSheetId="3">#REF!</definedName>
    <definedName name="PROSESAN_VS_SVYSYS" localSheetId="4">#REF!</definedName>
    <definedName name="PROSESAN_VS_SVYSYS" localSheetId="5">#REF!</definedName>
    <definedName name="PROSESAN_VS_SVYSYS" localSheetId="6">#REF!</definedName>
    <definedName name="PROSESAN_VS_SVYSYS" localSheetId="7">#REF!</definedName>
    <definedName name="PROSESAN_VS_SVYSYS" localSheetId="8">#REF!</definedName>
    <definedName name="PROSESAN_VS_SVYSYS" localSheetId="9">#REF!</definedName>
    <definedName name="PROSESAN_VS_SVYSYS">#REF!</definedName>
    <definedName name="Q04W" localSheetId="1">#REF!</definedName>
    <definedName name="Q04W" localSheetId="14">#REF!</definedName>
    <definedName name="Q04W" localSheetId="15">#REF!</definedName>
    <definedName name="Q04W" localSheetId="10">#REF!</definedName>
    <definedName name="Q04W" localSheetId="11">#REF!</definedName>
    <definedName name="Q04W" localSheetId="12">#REF!</definedName>
    <definedName name="Q04W" localSheetId="13">#REF!</definedName>
    <definedName name="Q04W" localSheetId="2">#REF!</definedName>
    <definedName name="Q04W" localSheetId="3">#REF!</definedName>
    <definedName name="Q04W" localSheetId="4">#REF!</definedName>
    <definedName name="Q04W" localSheetId="5">#REF!</definedName>
    <definedName name="Q04W" localSheetId="6">#REF!</definedName>
    <definedName name="Q04W" localSheetId="7">#REF!</definedName>
    <definedName name="Q04W" localSheetId="8">#REF!</definedName>
    <definedName name="Q04W" localSheetId="9">#REF!</definedName>
    <definedName name="Q04W">#REF!</definedName>
    <definedName name="Query1" localSheetId="1">#REF!</definedName>
    <definedName name="Query1" localSheetId="14">#REF!</definedName>
    <definedName name="Query1" localSheetId="15">#REF!</definedName>
    <definedName name="Query1" localSheetId="10">#REF!</definedName>
    <definedName name="Query1" localSheetId="11">#REF!</definedName>
    <definedName name="Query1" localSheetId="12">#REF!</definedName>
    <definedName name="Query1" localSheetId="13">#REF!</definedName>
    <definedName name="Query1" localSheetId="2">#REF!</definedName>
    <definedName name="Query1" localSheetId="3">#REF!</definedName>
    <definedName name="Query1" localSheetId="4">#REF!</definedName>
    <definedName name="Query1" localSheetId="5">#REF!</definedName>
    <definedName name="Query1" localSheetId="6">#REF!</definedName>
    <definedName name="Query1" localSheetId="7">#REF!</definedName>
    <definedName name="Query1" localSheetId="8">#REF!</definedName>
    <definedName name="Query1" localSheetId="9">#REF!</definedName>
    <definedName name="Query1">#REF!</definedName>
    <definedName name="Query2" localSheetId="1">#REF!</definedName>
    <definedName name="Query2" localSheetId="14">#REF!</definedName>
    <definedName name="Query2" localSheetId="15">#REF!</definedName>
    <definedName name="Query2" localSheetId="10">#REF!</definedName>
    <definedName name="Query2" localSheetId="11">#REF!</definedName>
    <definedName name="Query2" localSheetId="12">#REF!</definedName>
    <definedName name="Query2" localSheetId="13">#REF!</definedName>
    <definedName name="Query2" localSheetId="2">#REF!</definedName>
    <definedName name="Query2" localSheetId="3">#REF!</definedName>
    <definedName name="Query2" localSheetId="4">#REF!</definedName>
    <definedName name="Query2" localSheetId="5">#REF!</definedName>
    <definedName name="Query2" localSheetId="6">#REF!</definedName>
    <definedName name="Query2" localSheetId="7">#REF!</definedName>
    <definedName name="Query2" localSheetId="8">#REF!</definedName>
    <definedName name="Query2" localSheetId="9">#REF!</definedName>
    <definedName name="Query2">#REF!</definedName>
    <definedName name="sa" localSheetId="1">#REF!</definedName>
    <definedName name="sa" localSheetId="14">#REF!</definedName>
    <definedName name="sa" localSheetId="15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>#REF!</definedName>
    <definedName name="Table_12" localSheetId="1">#REF!</definedName>
    <definedName name="Table_12" localSheetId="14">#REF!</definedName>
    <definedName name="Table_12" localSheetId="15">#REF!</definedName>
    <definedName name="Table_12" localSheetId="10">#REF!</definedName>
    <definedName name="Table_12" localSheetId="11">#REF!</definedName>
    <definedName name="Table_12" localSheetId="12">#REF!</definedName>
    <definedName name="Table_12" localSheetId="13">#REF!</definedName>
    <definedName name="Table_12" localSheetId="2">#REF!</definedName>
    <definedName name="Table_12" localSheetId="3">#REF!</definedName>
    <definedName name="Table_12" localSheetId="4">#REF!</definedName>
    <definedName name="Table_12" localSheetId="5">#REF!</definedName>
    <definedName name="Table_12" localSheetId="6">#REF!</definedName>
    <definedName name="Table_12" localSheetId="7">#REF!</definedName>
    <definedName name="Table_12" localSheetId="8">#REF!</definedName>
    <definedName name="Table_12" localSheetId="9">#REF!</definedName>
    <definedName name="Table_12">#REF!</definedName>
    <definedName name="TABLE_13" localSheetId="1">#REF!</definedName>
    <definedName name="TABLE_13" localSheetId="14">#REF!</definedName>
    <definedName name="TABLE_13" localSheetId="15">#REF!</definedName>
    <definedName name="TABLE_13" localSheetId="10">#REF!</definedName>
    <definedName name="TABLE_13" localSheetId="11">#REF!</definedName>
    <definedName name="TABLE_13" localSheetId="12">#REF!</definedName>
    <definedName name="TABLE_13" localSheetId="13">#REF!</definedName>
    <definedName name="TABLE_13" localSheetId="2">#REF!</definedName>
    <definedName name="TABLE_13" localSheetId="3">#REF!</definedName>
    <definedName name="TABLE_13" localSheetId="4">#REF!</definedName>
    <definedName name="TABLE_13" localSheetId="5">#REF!</definedName>
    <definedName name="TABLE_13" localSheetId="6">#REF!</definedName>
    <definedName name="TABLE_13" localSheetId="7">#REF!</definedName>
    <definedName name="TABLE_13" localSheetId="8">#REF!</definedName>
    <definedName name="TABLE_13" localSheetId="9">#REF!</definedName>
    <definedName name="TABLE_13">#REF!</definedName>
    <definedName name="TABLE_14" localSheetId="1">#REF!</definedName>
    <definedName name="TABLE_14" localSheetId="14">#REF!</definedName>
    <definedName name="TABLE_14" localSheetId="15">#REF!</definedName>
    <definedName name="TABLE_14" localSheetId="10">#REF!</definedName>
    <definedName name="TABLE_14" localSheetId="11">#REF!</definedName>
    <definedName name="TABLE_14" localSheetId="12">#REF!</definedName>
    <definedName name="TABLE_14" localSheetId="13">#REF!</definedName>
    <definedName name="TABLE_14" localSheetId="2">#REF!</definedName>
    <definedName name="TABLE_14" localSheetId="3">#REF!</definedName>
    <definedName name="TABLE_14" localSheetId="4">#REF!</definedName>
    <definedName name="TABLE_14" localSheetId="5">#REF!</definedName>
    <definedName name="TABLE_14" localSheetId="6">#REF!</definedName>
    <definedName name="TABLE_14" localSheetId="7">#REF!</definedName>
    <definedName name="TABLE_14" localSheetId="8">#REF!</definedName>
    <definedName name="TABLE_14" localSheetId="9">#REF!</definedName>
    <definedName name="TABLE_14">#REF!</definedName>
    <definedName name="table_3" localSheetId="1">#REF!</definedName>
    <definedName name="table_3" localSheetId="14">#REF!</definedName>
    <definedName name="table_3" localSheetId="15">#REF!</definedName>
    <definedName name="table_3" localSheetId="10">#REF!</definedName>
    <definedName name="table_3" localSheetId="11">#REF!</definedName>
    <definedName name="table_3" localSheetId="12">#REF!</definedName>
    <definedName name="table_3" localSheetId="13">#REF!</definedName>
    <definedName name="table_3" localSheetId="2">#REF!</definedName>
    <definedName name="table_3" localSheetId="3">#REF!</definedName>
    <definedName name="table_3" localSheetId="4">#REF!</definedName>
    <definedName name="table_3" localSheetId="5">#REF!</definedName>
    <definedName name="table_3" localSheetId="6">#REF!</definedName>
    <definedName name="table_3" localSheetId="7">#REF!</definedName>
    <definedName name="table_3" localSheetId="8">#REF!</definedName>
    <definedName name="table_3" localSheetId="9">#REF!</definedName>
    <definedName name="table_3">#REF!</definedName>
    <definedName name="TABLE_9" localSheetId="1">#REF!</definedName>
    <definedName name="TABLE_9" localSheetId="14">#REF!</definedName>
    <definedName name="TABLE_9" localSheetId="15">#REF!</definedName>
    <definedName name="TABLE_9" localSheetId="10">#REF!</definedName>
    <definedName name="TABLE_9" localSheetId="11">#REF!</definedName>
    <definedName name="TABLE_9" localSheetId="12">#REF!</definedName>
    <definedName name="TABLE_9" localSheetId="13">#REF!</definedName>
    <definedName name="TABLE_9" localSheetId="2">#REF!</definedName>
    <definedName name="TABLE_9" localSheetId="3">#REF!</definedName>
    <definedName name="TABLE_9" localSheetId="4">#REF!</definedName>
    <definedName name="TABLE_9" localSheetId="5">#REF!</definedName>
    <definedName name="TABLE_9" localSheetId="6">#REF!</definedName>
    <definedName name="TABLE_9" localSheetId="7">#REF!</definedName>
    <definedName name="TABLE_9" localSheetId="8">#REF!</definedName>
    <definedName name="TABLE_9" localSheetId="9">#REF!</definedName>
    <definedName name="TABLE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12" l="1"/>
  <c r="G11" i="212"/>
  <c r="I11" i="212"/>
  <c r="K11" i="212"/>
  <c r="M11" i="212"/>
  <c r="O11" i="212"/>
  <c r="Q11" i="212"/>
  <c r="E12" i="212"/>
  <c r="G12" i="212"/>
  <c r="I12" i="212"/>
  <c r="K12" i="212"/>
  <c r="M12" i="212"/>
  <c r="O12" i="212"/>
  <c r="Q12" i="212"/>
  <c r="G10" i="212"/>
  <c r="I10" i="212"/>
  <c r="K10" i="212"/>
  <c r="M10" i="212"/>
  <c r="O10" i="212"/>
  <c r="Q10" i="212"/>
  <c r="E10" i="212"/>
  <c r="I9" i="202"/>
  <c r="K9" i="202"/>
  <c r="Q9" i="202"/>
  <c r="S9" i="202"/>
  <c r="K8" i="202"/>
  <c r="M8" i="202"/>
  <c r="O8" i="202"/>
  <c r="S8" i="202"/>
  <c r="G8" i="202"/>
  <c r="G9" i="201"/>
  <c r="G88" i="199"/>
  <c r="I88" i="199"/>
  <c r="K88" i="199"/>
  <c r="M88" i="199"/>
  <c r="O88" i="199"/>
  <c r="Q88" i="199"/>
  <c r="S88" i="199"/>
  <c r="I87" i="199"/>
  <c r="K87" i="199"/>
  <c r="M87" i="199"/>
  <c r="O87" i="199"/>
  <c r="Q87" i="199"/>
  <c r="S87" i="199"/>
  <c r="G87" i="199"/>
  <c r="G84" i="199"/>
  <c r="I84" i="199"/>
  <c r="K84" i="199"/>
  <c r="M84" i="199"/>
  <c r="O84" i="199"/>
  <c r="Q84" i="199"/>
  <c r="S84" i="199"/>
  <c r="I83" i="199"/>
  <c r="K83" i="199"/>
  <c r="M83" i="199"/>
  <c r="O83" i="199"/>
  <c r="Q83" i="199"/>
  <c r="S83" i="199"/>
  <c r="G83" i="199"/>
  <c r="G80" i="199"/>
  <c r="I80" i="199"/>
  <c r="K80" i="199"/>
  <c r="M80" i="199"/>
  <c r="O80" i="199"/>
  <c r="Q80" i="199"/>
  <c r="S80" i="199"/>
  <c r="I79" i="199"/>
  <c r="K79" i="199"/>
  <c r="M79" i="199"/>
  <c r="O79" i="199"/>
  <c r="Q79" i="199"/>
  <c r="S79" i="199"/>
  <c r="G79" i="199"/>
  <c r="G76" i="199"/>
  <c r="I76" i="199"/>
  <c r="K76" i="199"/>
  <c r="M76" i="199"/>
  <c r="O76" i="199"/>
  <c r="Q76" i="199"/>
  <c r="S76" i="199"/>
  <c r="I75" i="199"/>
  <c r="K75" i="199"/>
  <c r="M75" i="199"/>
  <c r="O75" i="199"/>
  <c r="Q75" i="199"/>
  <c r="S75" i="199"/>
  <c r="G75" i="199"/>
  <c r="I76" i="202"/>
  <c r="K76" i="202"/>
  <c r="M76" i="202"/>
  <c r="M9" i="202" s="1"/>
  <c r="O76" i="202"/>
  <c r="O9" i="202" s="1"/>
  <c r="Q76" i="202"/>
  <c r="S76" i="202"/>
  <c r="G76" i="202"/>
  <c r="G9" i="202" s="1"/>
  <c r="I75" i="202"/>
  <c r="I8" i="202" s="1"/>
  <c r="K75" i="202"/>
  <c r="M75" i="202"/>
  <c r="O75" i="202"/>
  <c r="Q75" i="202"/>
  <c r="Q8" i="202" s="1"/>
  <c r="S75" i="202"/>
  <c r="G75" i="202"/>
  <c r="H76" i="201"/>
  <c r="I76" i="201"/>
  <c r="J76" i="201"/>
  <c r="K76" i="201"/>
  <c r="L76" i="201"/>
  <c r="M76" i="201"/>
  <c r="N76" i="201"/>
  <c r="O76" i="201"/>
  <c r="P76" i="201"/>
  <c r="Q76" i="201"/>
  <c r="R76" i="201"/>
  <c r="S76" i="201"/>
  <c r="G76" i="201"/>
  <c r="H75" i="201"/>
  <c r="I75" i="201"/>
  <c r="J75" i="201"/>
  <c r="K75" i="201"/>
  <c r="L75" i="201"/>
  <c r="M75" i="201"/>
  <c r="N75" i="201"/>
  <c r="O75" i="201"/>
  <c r="P75" i="201"/>
  <c r="Q75" i="201"/>
  <c r="R75" i="201"/>
  <c r="S75" i="201"/>
  <c r="G75" i="201"/>
  <c r="G8" i="201" s="1"/>
  <c r="S9" i="205" l="1"/>
  <c r="Q9" i="205"/>
  <c r="O9" i="205"/>
  <c r="M9" i="205"/>
  <c r="K9" i="205"/>
  <c r="I9" i="205"/>
  <c r="G9" i="205"/>
  <c r="S8" i="205"/>
  <c r="Q8" i="205"/>
  <c r="O8" i="205"/>
  <c r="M8" i="205"/>
  <c r="K8" i="205"/>
  <c r="I8" i="205"/>
  <c r="G8" i="205"/>
  <c r="S9" i="204"/>
  <c r="Q9" i="204"/>
  <c r="O9" i="204"/>
  <c r="M9" i="204"/>
  <c r="K9" i="204"/>
  <c r="I9" i="204"/>
  <c r="G9" i="204"/>
  <c r="S8" i="204"/>
  <c r="Q8" i="204"/>
  <c r="O8" i="204"/>
  <c r="M8" i="204"/>
  <c r="K8" i="204"/>
  <c r="I8" i="204"/>
  <c r="G8" i="204"/>
  <c r="S9" i="203"/>
  <c r="Q9" i="203"/>
  <c r="O9" i="203"/>
  <c r="M9" i="203"/>
  <c r="K9" i="203"/>
  <c r="I9" i="203"/>
  <c r="G9" i="203"/>
  <c r="S8" i="203"/>
  <c r="Q8" i="203"/>
  <c r="O8" i="203"/>
  <c r="M8" i="203"/>
  <c r="K8" i="203"/>
  <c r="I8" i="203"/>
  <c r="G8" i="203"/>
  <c r="S9" i="201"/>
  <c r="Q9" i="201"/>
  <c r="O9" i="201"/>
  <c r="M9" i="201"/>
  <c r="K9" i="201"/>
  <c r="I9" i="201"/>
  <c r="S8" i="201"/>
  <c r="Q8" i="201"/>
  <c r="O8" i="201"/>
  <c r="M8" i="201"/>
  <c r="K8" i="201"/>
  <c r="I8" i="201"/>
  <c r="S72" i="199"/>
  <c r="Q72" i="199"/>
  <c r="O72" i="199"/>
  <c r="M72" i="199"/>
  <c r="K72" i="199"/>
  <c r="I72" i="199"/>
  <c r="G72" i="199"/>
  <c r="S71" i="199"/>
  <c r="Q71" i="199"/>
  <c r="O71" i="199"/>
  <c r="M71" i="199"/>
  <c r="K71" i="199"/>
  <c r="I71" i="199"/>
  <c r="G71" i="199"/>
  <c r="S68" i="199"/>
  <c r="Q68" i="199"/>
  <c r="O68" i="199"/>
  <c r="M68" i="199"/>
  <c r="K68" i="199"/>
  <c r="I68" i="199"/>
  <c r="G68" i="199"/>
  <c r="S67" i="199"/>
  <c r="Q67" i="199"/>
  <c r="O67" i="199"/>
  <c r="M67" i="199"/>
  <c r="K67" i="199"/>
  <c r="I67" i="199"/>
  <c r="G67" i="199"/>
  <c r="S64" i="199"/>
  <c r="Q64" i="199"/>
  <c r="O64" i="199"/>
  <c r="M64" i="199"/>
  <c r="K64" i="199"/>
  <c r="I64" i="199"/>
  <c r="G64" i="199"/>
  <c r="S63" i="199"/>
  <c r="Q63" i="199"/>
  <c r="O63" i="199"/>
  <c r="M63" i="199"/>
  <c r="K63" i="199"/>
  <c r="I63" i="199"/>
  <c r="G63" i="199"/>
  <c r="S60" i="199"/>
  <c r="Q60" i="199"/>
  <c r="O60" i="199"/>
  <c r="M60" i="199"/>
  <c r="K60" i="199"/>
  <c r="I60" i="199"/>
  <c r="G60" i="199"/>
  <c r="S59" i="199"/>
  <c r="Q59" i="199"/>
  <c r="O59" i="199"/>
  <c r="M59" i="199"/>
  <c r="K59" i="199"/>
  <c r="I59" i="199"/>
  <c r="G59" i="199"/>
  <c r="S56" i="199"/>
  <c r="Q56" i="199"/>
  <c r="O56" i="199"/>
  <c r="M56" i="199"/>
  <c r="K56" i="199"/>
  <c r="I56" i="199"/>
  <c r="G56" i="199"/>
  <c r="S55" i="199"/>
  <c r="Q55" i="199"/>
  <c r="O55" i="199"/>
  <c r="M55" i="199"/>
  <c r="K55" i="199"/>
  <c r="I55" i="199"/>
  <c r="G55" i="199"/>
  <c r="S42" i="199"/>
  <c r="Q42" i="199"/>
  <c r="O42" i="199"/>
  <c r="M42" i="199"/>
  <c r="K42" i="199"/>
  <c r="I42" i="199"/>
  <c r="G42" i="199"/>
  <c r="S41" i="199"/>
  <c r="Q41" i="199"/>
  <c r="O41" i="199"/>
  <c r="M41" i="199"/>
  <c r="K41" i="199"/>
  <c r="I41" i="199"/>
  <c r="G41" i="199"/>
  <c r="S38" i="199"/>
  <c r="Q38" i="199"/>
  <c r="O38" i="199"/>
  <c r="M38" i="199"/>
  <c r="K38" i="199"/>
  <c r="I38" i="199"/>
  <c r="G38" i="199"/>
  <c r="S37" i="199"/>
  <c r="Q37" i="199"/>
  <c r="O37" i="199"/>
  <c r="M37" i="199"/>
  <c r="K37" i="199"/>
  <c r="I37" i="199"/>
  <c r="G37" i="199"/>
  <c r="S34" i="199"/>
  <c r="Q34" i="199"/>
  <c r="O34" i="199"/>
  <c r="M34" i="199"/>
  <c r="K34" i="199"/>
  <c r="I34" i="199"/>
  <c r="G34" i="199"/>
  <c r="S33" i="199"/>
  <c r="Q33" i="199"/>
  <c r="O33" i="199"/>
  <c r="M33" i="199"/>
  <c r="K33" i="199"/>
  <c r="I33" i="199"/>
  <c r="G33" i="199"/>
  <c r="S30" i="199"/>
  <c r="Q30" i="199"/>
  <c r="O30" i="199"/>
  <c r="M30" i="199"/>
  <c r="K30" i="199"/>
  <c r="I30" i="199"/>
  <c r="G30" i="199"/>
  <c r="S29" i="199"/>
  <c r="Q29" i="199"/>
  <c r="O29" i="199"/>
  <c r="M29" i="199"/>
  <c r="K29" i="199"/>
  <c r="I29" i="199"/>
  <c r="G29" i="199"/>
  <c r="S26" i="199"/>
  <c r="Q26" i="199"/>
  <c r="O26" i="199"/>
  <c r="M26" i="199"/>
  <c r="K26" i="199"/>
  <c r="I26" i="199"/>
  <c r="G26" i="199"/>
  <c r="S25" i="199"/>
  <c r="Q25" i="199"/>
  <c r="O25" i="199"/>
  <c r="M25" i="199"/>
  <c r="K25" i="199"/>
  <c r="I25" i="199"/>
  <c r="G25" i="199"/>
  <c r="S22" i="199"/>
  <c r="Q22" i="199"/>
  <c r="O22" i="199"/>
  <c r="M22" i="199"/>
  <c r="K22" i="199"/>
  <c r="I22" i="199"/>
  <c r="G22" i="199"/>
  <c r="S21" i="199"/>
  <c r="Q21" i="199"/>
  <c r="O21" i="199"/>
  <c r="M21" i="199"/>
  <c r="K21" i="199"/>
  <c r="I21" i="199"/>
  <c r="G21" i="199"/>
  <c r="S18" i="199"/>
  <c r="Q18" i="199"/>
  <c r="O18" i="199"/>
  <c r="M18" i="199"/>
  <c r="K18" i="199"/>
  <c r="I18" i="199"/>
  <c r="G18" i="199"/>
  <c r="S17" i="199"/>
  <c r="Q17" i="199"/>
  <c r="O17" i="199"/>
  <c r="M17" i="199"/>
  <c r="K17" i="199"/>
  <c r="I17" i="199"/>
  <c r="G17" i="199"/>
  <c r="S14" i="199"/>
  <c r="Q14" i="199"/>
  <c r="O14" i="199"/>
  <c r="M14" i="199"/>
  <c r="K14" i="199"/>
  <c r="I14" i="199"/>
  <c r="G14" i="199"/>
  <c r="S13" i="199"/>
  <c r="Q13" i="199"/>
  <c r="O13" i="199"/>
  <c r="M13" i="199"/>
  <c r="K13" i="199"/>
  <c r="I13" i="199"/>
  <c r="G13" i="199"/>
  <c r="N13" i="193"/>
  <c r="L13" i="193"/>
  <c r="R11" i="193"/>
  <c r="P11" i="193"/>
  <c r="N11" i="193"/>
  <c r="L11" i="193"/>
  <c r="J11" i="193"/>
  <c r="H11" i="193"/>
  <c r="F11" i="193"/>
  <c r="R10" i="193"/>
  <c r="P10" i="193"/>
  <c r="N10" i="193"/>
  <c r="L10" i="193"/>
  <c r="K32" i="107" s="1" a="1"/>
  <c r="K32" i="107" s="1"/>
  <c r="J10" i="193"/>
  <c r="H10" i="193"/>
  <c r="F10" i="193"/>
  <c r="R9" i="193"/>
  <c r="R13" i="193" s="1"/>
  <c r="P9" i="193"/>
  <c r="P13" i="193" s="1"/>
  <c r="N9" i="193"/>
  <c r="L9" i="193"/>
  <c r="J9" i="193"/>
  <c r="H9" i="193"/>
  <c r="F9" i="193"/>
  <c r="F13" i="193" s="1"/>
  <c r="T14" i="211"/>
  <c r="R14" i="211"/>
  <c r="P14" i="211"/>
  <c r="N14" i="211"/>
  <c r="L14" i="211"/>
  <c r="J14" i="211"/>
  <c r="H14" i="211"/>
  <c r="T13" i="211"/>
  <c r="R13" i="211"/>
  <c r="P13" i="211"/>
  <c r="M28" i="107" s="1" a="1"/>
  <c r="M28" i="107" s="1"/>
  <c r="N13" i="211"/>
  <c r="L13" i="211"/>
  <c r="J13" i="211"/>
  <c r="H13" i="211"/>
  <c r="E28" i="107" s="1" a="1"/>
  <c r="E28" i="107" s="1"/>
  <c r="T12" i="211"/>
  <c r="R12" i="211"/>
  <c r="P12" i="211"/>
  <c r="N12" i="211"/>
  <c r="L12" i="211"/>
  <c r="J12" i="211"/>
  <c r="H12" i="211"/>
  <c r="R8" i="208"/>
  <c r="P8" i="208"/>
  <c r="N8" i="208"/>
  <c r="L8" i="208"/>
  <c r="J8" i="208"/>
  <c r="H8" i="208"/>
  <c r="F8" i="208"/>
  <c r="R7" i="208"/>
  <c r="P7" i="208"/>
  <c r="N7" i="208"/>
  <c r="L7" i="208"/>
  <c r="J7" i="208"/>
  <c r="H7" i="208"/>
  <c r="G24" i="107" s="1" a="1"/>
  <c r="G24" i="107" s="1"/>
  <c r="F7" i="208"/>
  <c r="E24" i="107" s="1" a="1"/>
  <c r="E24" i="107" s="1"/>
  <c r="R6" i="208"/>
  <c r="Q23" i="107" s="1" a="1"/>
  <c r="Q23" i="107" s="1"/>
  <c r="P6" i="208"/>
  <c r="N6" i="208"/>
  <c r="M23" i="107" s="1" a="1"/>
  <c r="M23" i="107" s="1"/>
  <c r="L6" i="208"/>
  <c r="J6" i="208"/>
  <c r="I23" i="107" s="1" a="1"/>
  <c r="I23" i="107" s="1"/>
  <c r="H6" i="208"/>
  <c r="F6" i="208"/>
  <c r="S17" i="195"/>
  <c r="Q21" i="107" s="1" a="1"/>
  <c r="Q21" i="107" s="1"/>
  <c r="Q12" i="107" s="1"/>
  <c r="Q17" i="195"/>
  <c r="O21" i="107" s="1" a="1"/>
  <c r="O21" i="107" s="1"/>
  <c r="O17" i="195"/>
  <c r="M17" i="195"/>
  <c r="K21" i="107" s="1" a="1"/>
  <c r="K21" i="107" s="1"/>
  <c r="K12" i="107" s="1"/>
  <c r="K17" i="195"/>
  <c r="I21" i="107" s="1" a="1"/>
  <c r="I21" i="107" s="1"/>
  <c r="I17" i="195"/>
  <c r="G21" i="107" s="1" a="1"/>
  <c r="G21" i="107" s="1"/>
  <c r="G17" i="195"/>
  <c r="S16" i="195"/>
  <c r="Q20" i="107" s="1" a="1"/>
  <c r="Q20" i="107" s="1"/>
  <c r="Q16" i="195"/>
  <c r="O20" i="107" s="1" a="1"/>
  <c r="O20" i="107" s="1"/>
  <c r="O16" i="195"/>
  <c r="M20" i="107" s="1" a="1"/>
  <c r="M20" i="107" s="1"/>
  <c r="M16" i="195"/>
  <c r="K20" i="107" s="1" a="1"/>
  <c r="K20" i="107" s="1"/>
  <c r="K16" i="195"/>
  <c r="I16" i="195"/>
  <c r="G20" i="107" s="1" a="1"/>
  <c r="G20" i="107" s="1"/>
  <c r="G16" i="195"/>
  <c r="E20" i="107" s="1" a="1"/>
  <c r="E20" i="107" s="1"/>
  <c r="S15" i="195"/>
  <c r="Q19" i="107" s="1" a="1"/>
  <c r="Q19" i="107" s="1"/>
  <c r="Q15" i="195"/>
  <c r="O19" i="107" s="1" a="1"/>
  <c r="O19" i="107" s="1"/>
  <c r="O15" i="195"/>
  <c r="M19" i="107" s="1" a="1"/>
  <c r="M19" i="107" s="1"/>
  <c r="M15" i="195"/>
  <c r="K19" i="107" s="1" a="1"/>
  <c r="K19" i="107" s="1"/>
  <c r="K15" i="195"/>
  <c r="I15" i="195"/>
  <c r="G19" i="107" s="1" a="1"/>
  <c r="G19" i="107" s="1"/>
  <c r="G15" i="195"/>
  <c r="E19" i="107" s="1" a="1"/>
  <c r="E19" i="107" s="1"/>
  <c r="P11" i="197"/>
  <c r="N11" i="197"/>
  <c r="L11" i="197"/>
  <c r="J11" i="197"/>
  <c r="H11" i="197"/>
  <c r="F11" i="197"/>
  <c r="D11" i="197"/>
  <c r="P10" i="197"/>
  <c r="Q16" i="107" s="1"/>
  <c r="N10" i="197"/>
  <c r="L10" i="197"/>
  <c r="J10" i="197"/>
  <c r="K16" i="107" s="1"/>
  <c r="H10" i="197"/>
  <c r="I16" i="107" s="1"/>
  <c r="F10" i="197"/>
  <c r="D10" i="197"/>
  <c r="E16" i="107" s="1"/>
  <c r="P9" i="197"/>
  <c r="Q15" i="107" s="1"/>
  <c r="N9" i="197"/>
  <c r="O15" i="107" s="1"/>
  <c r="L9" i="197"/>
  <c r="J9" i="197"/>
  <c r="H9" i="197"/>
  <c r="F9" i="197"/>
  <c r="G15" i="107" s="1"/>
  <c r="D9" i="197"/>
  <c r="Q32" i="107" a="1"/>
  <c r="Q32" i="107"/>
  <c r="P32" i="107" a="1"/>
  <c r="P32" i="107" s="1"/>
  <c r="O32" i="107" a="1"/>
  <c r="O32" i="107"/>
  <c r="N32" i="107" a="1"/>
  <c r="N32" i="107" s="1"/>
  <c r="M32" i="107" a="1"/>
  <c r="M32" i="107"/>
  <c r="L32" i="107" a="1"/>
  <c r="L32" i="107" s="1"/>
  <c r="J32" i="107" a="1"/>
  <c r="J32" i="107" s="1"/>
  <c r="I32" i="107" a="1"/>
  <c r="I32" i="107"/>
  <c r="H32" i="107" a="1"/>
  <c r="H32" i="107" s="1"/>
  <c r="G32" i="107" a="1"/>
  <c r="G32" i="107"/>
  <c r="F32" i="107" a="1"/>
  <c r="F32" i="107" s="1"/>
  <c r="E32" i="107" a="1"/>
  <c r="E32" i="107"/>
  <c r="Q31" i="107" a="1"/>
  <c r="Q31" i="107" s="1"/>
  <c r="P31" i="107" a="1"/>
  <c r="P31" i="107"/>
  <c r="O31" i="107" a="1"/>
  <c r="O31" i="107" s="1"/>
  <c r="N31" i="107" a="1"/>
  <c r="N31" i="107"/>
  <c r="M31" i="107" a="1"/>
  <c r="M31" i="107" s="1"/>
  <c r="L31" i="107" a="1"/>
  <c r="L31" i="107"/>
  <c r="K31" i="107" a="1"/>
  <c r="K31" i="107" s="1"/>
  <c r="J31" i="107" a="1"/>
  <c r="J31" i="107"/>
  <c r="I31" i="107" a="1"/>
  <c r="I31" i="107" s="1"/>
  <c r="H31" i="107" a="1"/>
  <c r="H31" i="107"/>
  <c r="G31" i="107" a="1"/>
  <c r="G31" i="107" s="1"/>
  <c r="F31" i="107" a="1"/>
  <c r="F31" i="107"/>
  <c r="E31" i="107" a="1"/>
  <c r="E31" i="107" s="1"/>
  <c r="Q28" i="107" a="1"/>
  <c r="Q28" i="107" s="1"/>
  <c r="P28" i="107" a="1"/>
  <c r="P28" i="107" s="1"/>
  <c r="O28" i="107" a="1"/>
  <c r="O28" i="107" s="1"/>
  <c r="N28" i="107" a="1"/>
  <c r="N28" i="107" s="1"/>
  <c r="L28" i="107" a="1"/>
  <c r="L28" i="107" s="1"/>
  <c r="K28" i="107" a="1"/>
  <c r="K28" i="107" s="1"/>
  <c r="J28" i="107" a="1"/>
  <c r="J28" i="107" s="1"/>
  <c r="I28" i="107" a="1"/>
  <c r="I28" i="107" s="1"/>
  <c r="H28" i="107" a="1"/>
  <c r="H28" i="107" s="1"/>
  <c r="G28" i="107" a="1"/>
  <c r="G28" i="107" s="1"/>
  <c r="F28" i="107" a="1"/>
  <c r="F28" i="107" s="1"/>
  <c r="Q27" i="107" a="1"/>
  <c r="Q27" i="107" s="1"/>
  <c r="P27" i="107" a="1"/>
  <c r="P27" i="107" s="1"/>
  <c r="O27" i="107" a="1"/>
  <c r="O27" i="107" s="1"/>
  <c r="N27" i="107" a="1"/>
  <c r="N27" i="107" s="1"/>
  <c r="M27" i="107" a="1"/>
  <c r="M27" i="107" s="1"/>
  <c r="L27" i="107" a="1"/>
  <c r="L27" i="107" s="1"/>
  <c r="K27" i="107" a="1"/>
  <c r="K27" i="107" s="1"/>
  <c r="J27" i="107" a="1"/>
  <c r="J27" i="107" s="1"/>
  <c r="I27" i="107" a="1"/>
  <c r="I27" i="107" s="1"/>
  <c r="H27" i="107" a="1"/>
  <c r="H27" i="107" s="1"/>
  <c r="G27" i="107" a="1"/>
  <c r="G27" i="107" s="1"/>
  <c r="F27" i="107" a="1"/>
  <c r="F27" i="107" s="1"/>
  <c r="E27" i="107" a="1"/>
  <c r="E27" i="107" s="1"/>
  <c r="Q24" i="107" a="1"/>
  <c r="Q24" i="107" s="1"/>
  <c r="P24" i="107" a="1"/>
  <c r="P24" i="107"/>
  <c r="O24" i="107" a="1"/>
  <c r="O24" i="107" s="1"/>
  <c r="N24" i="107" a="1"/>
  <c r="N24" i="107" s="1"/>
  <c r="M24" i="107" a="1"/>
  <c r="M24" i="107" s="1"/>
  <c r="L24" i="107" a="1"/>
  <c r="L24" i="107" s="1"/>
  <c r="K24" i="107" a="1"/>
  <c r="K24" i="107"/>
  <c r="J24" i="107" a="1"/>
  <c r="J24" i="107" s="1"/>
  <c r="I24" i="107" a="1"/>
  <c r="I24" i="107" s="1"/>
  <c r="H24" i="107" a="1"/>
  <c r="H24" i="107"/>
  <c r="F24" i="107" a="1"/>
  <c r="F24" i="107" s="1"/>
  <c r="P23" i="107" a="1"/>
  <c r="P23" i="107" s="1"/>
  <c r="O23" i="107" a="1"/>
  <c r="O23" i="107" s="1"/>
  <c r="N23" i="107" a="1"/>
  <c r="N23" i="107" s="1"/>
  <c r="L23" i="107" a="1"/>
  <c r="L23" i="107"/>
  <c r="K23" i="107" a="1"/>
  <c r="K23" i="107" s="1"/>
  <c r="J23" i="107" a="1"/>
  <c r="J23" i="107" s="1"/>
  <c r="H23" i="107" a="1"/>
  <c r="H23" i="107" s="1"/>
  <c r="G23" i="107" a="1"/>
  <c r="G23" i="107" s="1"/>
  <c r="F23" i="107" a="1"/>
  <c r="F23" i="107"/>
  <c r="E23" i="107" a="1"/>
  <c r="E23" i="107" s="1"/>
  <c r="P21" i="107" a="1"/>
  <c r="P21" i="107" s="1"/>
  <c r="N21" i="107" a="1"/>
  <c r="N21" i="107" s="1"/>
  <c r="M21" i="107" a="1"/>
  <c r="M21" i="107"/>
  <c r="L21" i="107" a="1"/>
  <c r="L21" i="107" s="1"/>
  <c r="J21" i="107" a="1"/>
  <c r="J21" i="107" s="1"/>
  <c r="H21" i="107" a="1"/>
  <c r="H21" i="107"/>
  <c r="F21" i="107" a="1"/>
  <c r="F21" i="107" s="1"/>
  <c r="E21" i="107" a="1"/>
  <c r="E21" i="107"/>
  <c r="P20" i="107" a="1"/>
  <c r="P20" i="107" s="1"/>
  <c r="N20" i="107" a="1"/>
  <c r="N20" i="107" s="1"/>
  <c r="L20" i="107" a="1"/>
  <c r="L20" i="107" s="1"/>
  <c r="J20" i="107" a="1"/>
  <c r="J20" i="107" s="1"/>
  <c r="I20" i="107" a="1"/>
  <c r="I20" i="107"/>
  <c r="H20" i="107" a="1"/>
  <c r="H20" i="107" s="1"/>
  <c r="F20" i="107" a="1"/>
  <c r="F20" i="107" s="1"/>
  <c r="P19" i="107" a="1"/>
  <c r="P19" i="107"/>
  <c r="N19" i="107" a="1"/>
  <c r="N19" i="107" s="1"/>
  <c r="L19" i="107" a="1"/>
  <c r="L19" i="107" s="1"/>
  <c r="J19" i="107" a="1"/>
  <c r="J19" i="107" s="1"/>
  <c r="I19" i="107" a="1"/>
  <c r="I19" i="107"/>
  <c r="H19" i="107" a="1"/>
  <c r="H19" i="107" s="1"/>
  <c r="F19" i="107" a="1"/>
  <c r="F19" i="107" s="1"/>
  <c r="P16" i="107"/>
  <c r="O16" i="107"/>
  <c r="N16" i="107"/>
  <c r="M16" i="107"/>
  <c r="L16" i="107"/>
  <c r="J16" i="107"/>
  <c r="H16" i="107"/>
  <c r="G16" i="107"/>
  <c r="F16" i="107"/>
  <c r="P15" i="107"/>
  <c r="N15" i="107"/>
  <c r="M15" i="107"/>
  <c r="L15" i="107"/>
  <c r="K15" i="107"/>
  <c r="J15" i="107"/>
  <c r="I15" i="107"/>
  <c r="H15" i="107"/>
  <c r="F15" i="107"/>
  <c r="E15" i="107"/>
  <c r="G8" i="199" l="1"/>
  <c r="S9" i="199"/>
  <c r="G9" i="199"/>
  <c r="M8" i="199"/>
  <c r="O8" i="199"/>
  <c r="Q8" i="199"/>
  <c r="S8" i="199"/>
  <c r="M11" i="107"/>
  <c r="I10" i="107"/>
  <c r="K10" i="107"/>
  <c r="O10" i="107"/>
  <c r="Q10" i="107"/>
  <c r="M10" i="107"/>
  <c r="G11" i="107"/>
  <c r="G10" i="107"/>
  <c r="E10" i="107"/>
  <c r="E11" i="107"/>
  <c r="O12" i="107"/>
  <c r="I11" i="107"/>
  <c r="K11" i="107"/>
  <c r="E12" i="107"/>
  <c r="G12" i="107"/>
  <c r="O11" i="107"/>
  <c r="Q11" i="107"/>
  <c r="I12" i="107"/>
  <c r="M12" i="107"/>
  <c r="I9" i="199"/>
  <c r="K9" i="199"/>
  <c r="M9" i="199"/>
  <c r="O9" i="199"/>
  <c r="Q9" i="199"/>
  <c r="I8" i="199"/>
  <c r="K8" i="19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8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semakan untuk nota yang sesuai pada jadual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9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 nota yang sesuai pada jadual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A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 nota yang sesuai pada jadual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B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 nota yang sesuai pada jadual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C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 nota yang sesuai pada jadual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Norfasihah Abu Bakar</author>
  </authors>
  <commentList>
    <comment ref="B45" authorId="0" shapeId="0" xr:uid="{00000000-0006-0000-0D00-000001000000}">
      <text>
        <r>
          <rPr>
            <b/>
            <sz val="9"/>
            <rFont val="Tahoma"/>
            <family val="2"/>
          </rPr>
          <t>Norfasihah Abu Bakar:</t>
        </r>
        <r>
          <rPr>
            <sz val="9"/>
            <rFont val="Tahoma"/>
            <family val="2"/>
          </rPr>
          <t xml:space="preserve">
Mohon semak nota yang sesuai pada jadual</t>
        </r>
      </text>
    </comment>
  </commentList>
</comments>
</file>

<file path=xl/sharedStrings.xml><?xml version="1.0" encoding="utf-8"?>
<sst xmlns="http://schemas.openxmlformats.org/spreadsheetml/2006/main" count="714" uniqueCount="212">
  <si>
    <r>
      <rPr>
        <b/>
        <sz val="10"/>
        <rFont val="Arial"/>
        <family val="2"/>
      </rPr>
      <t xml:space="preserve">Jadual 1: Statistik Utama mengikut Sektor, 2010, 2015 dan 2022  
</t>
    </r>
    <r>
      <rPr>
        <i/>
        <sz val="10"/>
        <rFont val="Arial"/>
        <family val="2"/>
      </rPr>
      <t>Table 1: Principal Statistics by Sector, 2010, 2015 and 2022</t>
    </r>
  </si>
  <si>
    <r>
      <rPr>
        <b/>
        <sz val="10"/>
        <rFont val="Arial"/>
        <family val="2"/>
      </rPr>
      <t xml:space="preserve">Sektor
</t>
    </r>
    <r>
      <rPr>
        <i/>
        <sz val="10"/>
        <rFont val="Arial"/>
        <family val="2"/>
      </rPr>
      <t>Sector</t>
    </r>
    <r>
      <rPr>
        <b/>
        <sz val="10"/>
        <rFont val="Arial"/>
        <family val="2"/>
      </rPr>
      <t xml:space="preserve">
</t>
    </r>
    <r>
      <rPr>
        <i/>
        <sz val="10"/>
        <rFont val="Arial"/>
        <family val="2"/>
      </rPr>
      <t xml:space="preserve">
</t>
    </r>
  </si>
  <si>
    <r>
      <rPr>
        <b/>
        <sz val="10"/>
        <rFont val="Arial"/>
        <family val="2"/>
      </rPr>
      <t xml:space="preserve">Tahun
</t>
    </r>
    <r>
      <rPr>
        <i/>
        <sz val="10"/>
        <rFont val="Arial"/>
        <family val="2"/>
      </rPr>
      <t>Year</t>
    </r>
  </si>
  <si>
    <r>
      <rPr>
        <b/>
        <sz val="10"/>
        <rFont val="Arial"/>
        <family val="2"/>
      </rPr>
      <t xml:space="preserve">Bilangan
pertubuhan
</t>
    </r>
    <r>
      <rPr>
        <i/>
        <sz val="10"/>
        <rFont val="Arial"/>
        <family val="2"/>
      </rPr>
      <t>Number of
establishments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</si>
  <si>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</si>
  <si>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
intermediate
input</t>
    </r>
  </si>
  <si>
    <r>
      <rPr>
        <b/>
        <sz val="10"/>
        <rFont val="Arial"/>
        <family val="2"/>
      </rPr>
      <t xml:space="preserve">Nilai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</si>
  <si>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Jumlah pekerja
</t>
    </r>
    <r>
      <rPr>
        <i/>
        <sz val="10"/>
        <rFont val="Arial"/>
        <family val="2"/>
      </rPr>
      <t>Total number of
persons engaged</t>
    </r>
  </si>
  <si>
    <r>
      <rPr>
        <b/>
        <sz val="10"/>
        <rFont val="Arial"/>
        <family val="2"/>
      </rPr>
      <t xml:space="preserve">Gaji &amp; upah
yang dibayar
</t>
    </r>
    <r>
      <rPr>
        <i/>
        <sz val="10"/>
        <rFont val="Arial"/>
        <family val="2"/>
      </rPr>
      <t>Salaries &amp;
wages paid</t>
    </r>
  </si>
  <si>
    <r>
      <rPr>
        <b/>
        <sz val="10"/>
        <rFont val="Arial"/>
        <family val="2"/>
      </rPr>
      <t xml:space="preserve">Nilai harta tetap
</t>
    </r>
    <r>
      <rPr>
        <i/>
        <sz val="10"/>
        <rFont val="Arial"/>
        <family val="2"/>
      </rPr>
      <t>Value of fixed
assets</t>
    </r>
  </si>
  <si>
    <r>
      <rPr>
        <b/>
        <sz val="10"/>
        <rFont val="Arial"/>
        <family val="2"/>
      </rPr>
      <t xml:space="preserve">(RM juta)
</t>
    </r>
    <r>
      <rPr>
        <i/>
        <sz val="10"/>
        <rFont val="Arial"/>
        <family val="2"/>
      </rPr>
      <t>(RM million)</t>
    </r>
  </si>
  <si>
    <r>
      <rPr>
        <b/>
        <sz val="10"/>
        <rFont val="Arial"/>
        <family val="2"/>
      </rPr>
      <t xml:space="preserve">(Orang)
</t>
    </r>
    <r>
      <rPr>
        <i/>
        <sz val="10"/>
        <rFont val="Arial"/>
        <family val="2"/>
      </rPr>
      <t>(Person)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</si>
  <si>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</si>
  <si>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Pertanian
</t>
    </r>
    <r>
      <rPr>
        <i/>
        <sz val="10"/>
        <rFont val="Arial"/>
        <family val="2"/>
      </rPr>
      <t>Agriculture</t>
    </r>
  </si>
  <si>
    <r>
      <rPr>
        <b/>
        <sz val="10"/>
        <rFont val="Arial"/>
        <family val="2"/>
      </rPr>
      <t xml:space="preserve">Perlombongan &amp; 
pengkuarian
</t>
    </r>
    <r>
      <rPr>
        <sz val="10"/>
        <rFont val="Arial"/>
        <family val="2"/>
      </rPr>
      <t>Mining &amp; quarrying</t>
    </r>
  </si>
  <si>
    <r>
      <rPr>
        <b/>
        <sz val="10"/>
        <rFont val="Arial"/>
        <family val="2"/>
      </rPr>
      <t xml:space="preserve">Pembuatan
</t>
    </r>
    <r>
      <rPr>
        <i/>
        <sz val="10"/>
        <rFont val="Arial"/>
        <family val="2"/>
      </rPr>
      <t>Manufacturing</t>
    </r>
  </si>
  <si>
    <r>
      <rPr>
        <b/>
        <sz val="10"/>
        <rFont val="Arial"/>
        <family val="2"/>
      </rPr>
      <t xml:space="preserve">Pembinaan
</t>
    </r>
    <r>
      <rPr>
        <i/>
        <sz val="10"/>
        <rFont val="Arial"/>
        <family val="2"/>
      </rPr>
      <t>Construction</t>
    </r>
  </si>
  <si>
    <r>
      <rPr>
        <b/>
        <sz val="10"/>
        <rFont val="Arial"/>
        <family val="2"/>
      </rPr>
      <t xml:space="preserve">Perkhidmatan
</t>
    </r>
    <r>
      <rPr>
        <i/>
        <sz val="10"/>
        <rFont val="Arial"/>
        <family val="2"/>
      </rPr>
      <t>Services</t>
    </r>
  </si>
  <si>
    <t>Total</t>
  </si>
  <si>
    <r>
      <rPr>
        <b/>
        <sz val="10"/>
        <rFont val="Arial"/>
        <family val="2"/>
      </rPr>
      <t xml:space="preserve">Jadual 1B : Statistik utama mengikut sektor, 2010, 2015 dan 2022 - Peratusan sumbangan jumlah keseluruhan ekonomi
</t>
    </r>
    <r>
      <rPr>
        <i/>
        <sz val="10"/>
        <rFont val="Arial"/>
        <family val="2"/>
      </rPr>
      <t>Table 1B : Principal statistics by sector, 2010, 2015 and 2022 - Percentage share of the total economy</t>
    </r>
  </si>
  <si>
    <r>
      <rPr>
        <b/>
        <sz val="10"/>
        <rFont val="Arial"/>
        <family val="2"/>
      </rPr>
      <t xml:space="preserve">(Peratus 
</t>
    </r>
    <r>
      <rPr>
        <i/>
        <sz val="10"/>
        <rFont val="Arial"/>
        <family val="2"/>
      </rPr>
      <t>Percentage</t>
    </r>
    <r>
      <rPr>
        <b/>
        <sz val="10"/>
        <rFont val="Arial"/>
        <family val="2"/>
      </rPr>
      <t>)</t>
    </r>
  </si>
  <si>
    <r>
      <rPr>
        <b/>
        <sz val="10"/>
        <rFont val="Arial"/>
        <family val="2"/>
      </rPr>
      <t xml:space="preserve">Perlombongan dan 
pengkuarian
</t>
    </r>
    <r>
      <rPr>
        <i/>
        <sz val="10"/>
        <rFont val="Arial"/>
        <family val="2"/>
      </rPr>
      <t>Mining and quarrying</t>
    </r>
  </si>
  <si>
    <r>
      <rPr>
        <b/>
        <sz val="10"/>
        <rFont val="Arial"/>
        <family val="2"/>
      </rPr>
      <t xml:space="preserve">Jadual 2: Statistik Utama Sektor Pertanian mengikut Subsektor, 2010, 2015 dan 2022
</t>
    </r>
    <r>
      <rPr>
        <i/>
        <sz val="10"/>
        <rFont val="Arial"/>
        <family val="2"/>
      </rPr>
      <t>Table 2: Principal Statistics of Agriculture Sector by Sub-sector, 2010, 2015 and 2022</t>
    </r>
  </si>
  <si>
    <r>
      <rPr>
        <b/>
        <sz val="10"/>
        <rFont val="Arial"/>
        <family val="2"/>
      </rPr>
      <t xml:space="preserve">Sektor/Subsektor
</t>
    </r>
    <r>
      <rPr>
        <i/>
        <sz val="10"/>
        <rFont val="Arial"/>
        <family val="2"/>
      </rPr>
      <t>Sector/Sub-sector</t>
    </r>
  </si>
  <si>
    <r>
      <rPr>
        <b/>
        <sz val="10"/>
        <rFont val="Arial"/>
        <family val="2"/>
      </rPr>
      <t xml:space="preserve">Bilangan 
pertubuhan
</t>
    </r>
    <r>
      <rPr>
        <i/>
        <sz val="10"/>
        <rFont val="Arial"/>
        <family val="2"/>
      </rPr>
      <t>Number of
establishment</t>
    </r>
  </si>
  <si>
    <t>Jumlah</t>
  </si>
  <si>
    <t>Tanaman</t>
  </si>
  <si>
    <t>Crops</t>
  </si>
  <si>
    <t>Ternakan</t>
  </si>
  <si>
    <t>Livestock</t>
  </si>
  <si>
    <t>Perhutanan dan pembalakan</t>
  </si>
  <si>
    <t>Forestry and logging</t>
  </si>
  <si>
    <t>Perikanan</t>
  </si>
  <si>
    <t>Fisheries</t>
  </si>
  <si>
    <r>
      <rPr>
        <b/>
        <sz val="10"/>
        <rFont val="Arial"/>
        <family val="2"/>
      </rPr>
      <t xml:space="preserve">Jadual 3: Statistik Utama Sektor Perlombongan &amp; Pengkuarian mengikut Subsektor, 2010, 2015 dan 2022 
</t>
    </r>
    <r>
      <rPr>
        <i/>
        <sz val="10"/>
        <rFont val="Arial"/>
        <family val="2"/>
      </rPr>
      <t>Table 3: Principal Statistics of Mining &amp; Quarrying Sector by Sub-sector, 2010, 2015 and 2022</t>
    </r>
  </si>
  <si>
    <t>Subsektor</t>
  </si>
  <si>
    <t>Kod</t>
  </si>
  <si>
    <t>Sub-sector</t>
  </si>
  <si>
    <t>Kumpulan</t>
  </si>
  <si>
    <t>Group</t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</si>
  <si>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</si>
  <si>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t>Petroleum dan gas asli</t>
  </si>
  <si>
    <t xml:space="preserve">Petroleum and natural gas </t>
  </si>
  <si>
    <t>Perlombongan mineral dan</t>
  </si>
  <si>
    <t xml:space="preserve">pengkuarian </t>
  </si>
  <si>
    <t>Mineral mining and quarrying</t>
  </si>
  <si>
    <r>
      <rPr>
        <b/>
        <sz val="10"/>
        <rFont val="Arial"/>
        <family val="2"/>
      </rPr>
      <t xml:space="preserve">Jadual 4: Statistik Utama Sektor Pembuatan mengikut Subsektor, 2010, 2015 dan 2022
</t>
    </r>
    <r>
      <rPr>
        <i/>
        <sz val="10"/>
        <rFont val="Arial"/>
        <family val="2"/>
      </rPr>
      <t xml:space="preserve">Table 4: Principal Statistics of Manufacturing Sector by Subsector, 2010, 2015 and 2022 </t>
    </r>
  </si>
  <si>
    <r>
      <rPr>
        <b/>
        <sz val="10"/>
        <color theme="1"/>
        <rFont val="Arial"/>
        <family val="2"/>
      </rPr>
      <t>Subsektor</t>
    </r>
    <r>
      <rPr>
        <i/>
        <sz val="10"/>
        <color theme="1"/>
        <rFont val="Arial"/>
        <family val="2"/>
      </rPr>
      <t xml:space="preserve">
Sub-sector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
</t>
    </r>
  </si>
  <si>
    <r>
      <rPr>
        <b/>
        <sz val="10"/>
        <rFont val="Arial"/>
        <family val="2"/>
      </rPr>
      <t xml:space="preserve">Tahun
</t>
    </r>
    <r>
      <rPr>
        <i/>
        <sz val="10"/>
        <rFont val="Arial"/>
        <family val="2"/>
      </rPr>
      <t xml:space="preserve">
Year</t>
    </r>
  </si>
  <si>
    <r>
      <rPr>
        <b/>
        <sz val="10"/>
        <rFont val="Arial"/>
        <family val="2"/>
      </rPr>
      <t xml:space="preserve">Bilangan pertubuhan
</t>
    </r>
    <r>
      <rPr>
        <i/>
        <sz val="10"/>
        <rFont val="Arial"/>
        <family val="2"/>
      </rPr>
      <t>Number of establishments</t>
    </r>
  </si>
  <si>
    <r>
      <rPr>
        <b/>
        <sz val="10"/>
        <rFont val="Arial"/>
        <family val="2"/>
      </rPr>
      <t xml:space="preserve">Nilai output kasar
</t>
    </r>
    <r>
      <rPr>
        <i/>
        <sz val="10"/>
        <rFont val="Arial"/>
        <family val="2"/>
      </rPr>
      <t>Value of 
gross output</t>
    </r>
  </si>
  <si>
    <r>
      <rPr>
        <b/>
        <sz val="10"/>
        <rFont val="Arial"/>
        <family val="2"/>
      </rPr>
      <t xml:space="preserve">Nilai input perantaraan
</t>
    </r>
    <r>
      <rPr>
        <i/>
        <sz val="10"/>
        <rFont val="Arial"/>
        <family val="2"/>
      </rPr>
      <t>Value of intermediate input</t>
    </r>
  </si>
  <si>
    <r>
      <rPr>
        <b/>
        <sz val="10"/>
        <rFont val="Arial"/>
        <family val="2"/>
      </rPr>
      <t xml:space="preserve">Nilai ditambah
</t>
    </r>
    <r>
      <rPr>
        <i/>
        <sz val="10"/>
        <rFont val="Arial"/>
        <family val="2"/>
      </rPr>
      <t>Value added</t>
    </r>
  </si>
  <si>
    <r>
      <rPr>
        <b/>
        <sz val="10"/>
        <color theme="1"/>
        <rFont val="Arial"/>
        <family val="2"/>
      </rPr>
      <t xml:space="preserve">Nilai harta tetap
</t>
    </r>
    <r>
      <rPr>
        <i/>
        <sz val="10"/>
        <color theme="1"/>
        <rFont val="Arial"/>
        <family val="2"/>
      </rPr>
      <t>Value of fixed
assets</t>
    </r>
  </si>
  <si>
    <t>Produk makanan</t>
  </si>
  <si>
    <t>Food products</t>
  </si>
  <si>
    <t xml:space="preserve"> Minuman dan produk tembakau</t>
  </si>
  <si>
    <t>Beverages and tobacco products</t>
  </si>
  <si>
    <t>Produk tekstil, pakaian, kulit dan kasut</t>
  </si>
  <si>
    <t xml:space="preserve"> Textiles, wearing apparel, leather and </t>
  </si>
  <si>
    <t xml:space="preserve"> footwear products</t>
  </si>
  <si>
    <t xml:space="preserve"> Produk kayu, perabot, keluaran kertas </t>
  </si>
  <si>
    <t xml:space="preserve"> dan percetakan </t>
  </si>
  <si>
    <t xml:space="preserve">Wood products, furniture, paper products </t>
  </si>
  <si>
    <t xml:space="preserve"> and printing</t>
  </si>
  <si>
    <t xml:space="preserve">Produk petroleum, kimia, getah dan </t>
  </si>
  <si>
    <t xml:space="preserve"> plastik</t>
  </si>
  <si>
    <t xml:space="preserve"> Petroleum, chemical, rubber and plastic </t>
  </si>
  <si>
    <t>products</t>
  </si>
  <si>
    <t xml:space="preserve"> Produk mineral bukan logam, logam </t>
  </si>
  <si>
    <t>asas dan produk logam</t>
  </si>
  <si>
    <t xml:space="preserve"> Non-metallic mineral products, basic metal </t>
  </si>
  <si>
    <t xml:space="preserve"> and fabricated metal products</t>
  </si>
  <si>
    <t xml:space="preserve"> Produk elektrik, elektronik dan optikal </t>
  </si>
  <si>
    <t xml:space="preserve"> Electrical, electronic and optical products</t>
  </si>
  <si>
    <t xml:space="preserve"> Peralatan pengangkutan, pembuatan lain </t>
  </si>
  <si>
    <t>dan pembaikan</t>
  </si>
  <si>
    <t xml:space="preserve"> Transport equipment, other manufacturing </t>
  </si>
  <si>
    <t xml:space="preserve"> and repair</t>
  </si>
  <si>
    <r>
      <rPr>
        <b/>
        <sz val="10"/>
        <rFont val="Arial"/>
        <family val="2"/>
      </rPr>
      <t xml:space="preserve">Jadual 5: Statistik Utama Sektor Pembinaan mengikut Subsektor, 2010, 2015 dan 2022 </t>
    </r>
    <r>
      <rPr>
        <i/>
        <sz val="10"/>
        <rFont val="Arial"/>
        <family val="2"/>
      </rPr>
      <t xml:space="preserve">
Table 5: Principal Statistics of Construction Sector by Sub-sector, 2010, 2015 and 2022</t>
    </r>
  </si>
  <si>
    <t>Tahun</t>
  </si>
  <si>
    <t>Bilangan</t>
  </si>
  <si>
    <t>Nilai output</t>
  </si>
  <si>
    <t>Nilai input</t>
  </si>
  <si>
    <t>Nilai ditambah</t>
  </si>
  <si>
    <t>Gaji &amp; upah</t>
  </si>
  <si>
    <t>Year</t>
  </si>
  <si>
    <t xml:space="preserve"> pertubuhan</t>
  </si>
  <si>
    <t>kasar</t>
  </si>
  <si>
    <t>perantaraan</t>
  </si>
  <si>
    <t>Number of</t>
  </si>
  <si>
    <t>Value of</t>
  </si>
  <si>
    <t>Value added</t>
  </si>
  <si>
    <t xml:space="preserve"> establishments</t>
  </si>
  <si>
    <t>gross output</t>
  </si>
  <si>
    <t>intermediate input</t>
  </si>
  <si>
    <t>Bangunan kediaman</t>
  </si>
  <si>
    <t>Residential building</t>
  </si>
  <si>
    <t>Bangunan bukan kediaman</t>
  </si>
  <si>
    <t>Non-residential building</t>
  </si>
  <si>
    <t>Kejuruteraan awam</t>
  </si>
  <si>
    <t>Civil engineering</t>
  </si>
  <si>
    <t>Pertukangan khas</t>
  </si>
  <si>
    <t>Special trades</t>
  </si>
  <si>
    <r>
      <rPr>
        <b/>
        <sz val="10"/>
        <color theme="1"/>
        <rFont val="Arial"/>
        <family val="2"/>
      </rPr>
      <t xml:space="preserve">Jadual 6: Statistik Utama Sektor Perkhidmatan mengikut Subsektor, 2010, 2015 dan 2022 
</t>
    </r>
    <r>
      <rPr>
        <i/>
        <sz val="10"/>
        <color theme="1"/>
        <rFont val="Arial"/>
        <family val="2"/>
      </rPr>
      <t>Table 6: Principal Statistics of Services Sector by Sub-sectors, 2010, 2015 and 2022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</si>
  <si>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</si>
  <si>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</si>
  <si>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 kasar
</t>
    </r>
    <r>
      <rPr>
        <i/>
        <sz val="10"/>
        <color theme="1"/>
        <rFont val="Arial"/>
        <family val="2"/>
      </rPr>
      <t>Value of gross output</t>
    </r>
  </si>
  <si>
    <r>
      <rPr>
        <b/>
        <sz val="10"/>
        <color theme="1"/>
        <rFont val="Arial"/>
        <family val="2"/>
      </rPr>
      <t xml:space="preserve">Nilai input perantaraan
</t>
    </r>
    <r>
      <rPr>
        <i/>
        <sz val="10"/>
        <color theme="1"/>
        <rFont val="Arial"/>
        <family val="2"/>
      </rPr>
      <t>Value of intermediate input</t>
    </r>
  </si>
  <si>
    <r>
      <rPr>
        <b/>
        <sz val="10"/>
        <color theme="1"/>
        <rFont val="Arial"/>
        <family val="2"/>
      </rPr>
      <t xml:space="preserve">Nilai ditambah
</t>
    </r>
    <r>
      <rPr>
        <i/>
        <sz val="10"/>
        <color theme="1"/>
        <rFont val="Arial"/>
        <family val="2"/>
      </rPr>
      <t>Value added</t>
    </r>
  </si>
  <si>
    <r>
      <rPr>
        <b/>
        <sz val="10"/>
        <color theme="1"/>
        <rFont val="Arial"/>
        <family val="2"/>
      </rPr>
      <t xml:space="preserve">Nilai harta tetap
</t>
    </r>
    <r>
      <rPr>
        <i/>
        <sz val="10"/>
        <color theme="1"/>
        <rFont val="Arial"/>
        <family val="2"/>
      </rPr>
      <t>Value of fixed assets</t>
    </r>
  </si>
  <si>
    <r>
      <rPr>
        <b/>
        <sz val="10"/>
        <color theme="1"/>
        <rFont val="Arial"/>
        <family val="2"/>
      </rPr>
      <t xml:space="preserve">Bekalan elektrik, gas, wap dan pendingin udara
</t>
    </r>
    <r>
      <rPr>
        <i/>
        <sz val="10"/>
        <color theme="1"/>
        <rFont val="Arial"/>
        <family val="2"/>
      </rPr>
      <t>Electricity, gas, steam and air conditioning supply</t>
    </r>
  </si>
  <si>
    <r>
      <rPr>
        <b/>
        <sz val="10"/>
        <color theme="1"/>
        <rFont val="Arial"/>
        <family val="2"/>
      </rPr>
      <t xml:space="preserve">Bekalan air; pembetungan, pengurusan sisa dan aktiviti pemulihan
</t>
    </r>
    <r>
      <rPr>
        <i/>
        <sz val="10"/>
        <color theme="1"/>
        <rFont val="Arial"/>
        <family val="2"/>
      </rPr>
      <t>Water supply; sewerage, waste management and remediation activities</t>
    </r>
  </si>
  <si>
    <t>Perdagangan borong &amp; runcit</t>
  </si>
  <si>
    <t>Wholesale &amp; retail trade</t>
  </si>
  <si>
    <t>Pengangkutan dan penyimpanan</t>
  </si>
  <si>
    <t>Transportation and storage</t>
  </si>
  <si>
    <r>
      <rPr>
        <b/>
        <sz val="10"/>
        <color theme="1"/>
        <rFont val="Arial"/>
        <family val="2"/>
      </rPr>
      <t xml:space="preserve">Penginapan </t>
    </r>
  </si>
  <si>
    <t xml:space="preserve">Accommodation </t>
  </si>
  <si>
    <t>Makanan dan minuman</t>
  </si>
  <si>
    <t>Food and beverage</t>
  </si>
  <si>
    <t>Maklumat dan komunikasi</t>
  </si>
  <si>
    <t>Information and communication</t>
  </si>
  <si>
    <r>
      <rPr>
        <b/>
        <sz val="10"/>
        <color theme="1"/>
        <rFont val="Arial"/>
        <family val="2"/>
      </rPr>
      <t xml:space="preserve">Jadual 6: Statistik Utama Sektor Perkhidmatan mengikut Subsektor, 2010, 2015 dan 2022 (samb.)
</t>
    </r>
    <r>
      <rPr>
        <i/>
        <sz val="10"/>
        <color theme="1"/>
        <rFont val="Arial"/>
        <family val="2"/>
      </rPr>
      <t>Table 6: Principal Statistics of Services Sector by Sub-sectors, 2010, 2015 and 2022 (cont'd.)</t>
    </r>
  </si>
  <si>
    <r>
      <rPr>
        <b/>
        <sz val="10"/>
        <color theme="1"/>
        <rFont val="Arial"/>
        <family val="2"/>
      </rPr>
      <t xml:space="preserve">Nilai harta tetap 
</t>
    </r>
    <r>
      <rPr>
        <i/>
        <sz val="10"/>
        <color theme="1"/>
        <rFont val="Arial"/>
        <family val="2"/>
      </rPr>
      <t>Value of fixed assets</t>
    </r>
  </si>
  <si>
    <t>Kewangan</t>
  </si>
  <si>
    <t>Hartanah</t>
  </si>
  <si>
    <t>Real estate</t>
  </si>
  <si>
    <t>Profesional</t>
  </si>
  <si>
    <t>Professional</t>
  </si>
  <si>
    <t>Pentadbiran dan sokongan</t>
  </si>
  <si>
    <t>Administrative and support</t>
  </si>
  <si>
    <t>Pendidikan swasta</t>
  </si>
  <si>
    <t>Private education</t>
  </si>
  <si>
    <t>Kesihatan swasta dan kerja sosial</t>
  </si>
  <si>
    <t>Private health and social work</t>
  </si>
  <si>
    <t>Kesenian, hiburan dan rekreasi</t>
  </si>
  <si>
    <t>Arts, entertainment and recreation</t>
  </si>
  <si>
    <r>
      <rPr>
        <b/>
        <sz val="10"/>
        <color theme="1"/>
        <rFont val="Arial"/>
        <family val="2"/>
      </rPr>
      <t xml:space="preserve">Perkhidmatan persendirian dan  
lain-lain aktiviti
</t>
    </r>
    <r>
      <rPr>
        <i/>
        <sz val="10"/>
        <color theme="1"/>
        <rFont val="Arial"/>
        <family val="2"/>
      </rPr>
      <t>Personal services and other activities</t>
    </r>
  </si>
  <si>
    <r>
      <rPr>
        <b/>
        <sz val="10"/>
        <rFont val="Arial"/>
        <family val="2"/>
      </rPr>
      <t xml:space="preserve">Jadual 7: Statistik Utama Pertubuhan Milikan Wanita mengikut Sektor, 2010, 2015 dan 2022  
</t>
    </r>
    <r>
      <rPr>
        <i/>
        <sz val="10"/>
        <rFont val="Arial"/>
        <family val="2"/>
      </rPr>
      <t>Table 7: Principal Statistics of Women-owned Establishments by Sector, 2010, 2015 and 2022</t>
    </r>
  </si>
  <si>
    <r>
      <rPr>
        <b/>
        <sz val="10"/>
        <color theme="1"/>
        <rFont val="Arial"/>
        <family val="2"/>
      </rPr>
      <t xml:space="preserve">Jadual 8: Statistik Utama mengikut Negeri, 2015 dan 2022
</t>
    </r>
    <r>
      <rPr>
        <i/>
        <sz val="10"/>
        <color theme="1"/>
        <rFont val="Arial"/>
        <family val="2"/>
      </rPr>
      <t>Table 8: Principal Statistics by State, 2015 and 2022</t>
    </r>
  </si>
  <si>
    <r>
      <rPr>
        <b/>
        <sz val="10"/>
        <color theme="1"/>
        <rFont val="Arial"/>
        <family val="2"/>
      </rPr>
      <t xml:space="preserve">Negeri </t>
    </r>
    <r>
      <rPr>
        <i/>
        <sz val="10"/>
        <color theme="1"/>
        <rFont val="Arial"/>
        <family val="2"/>
      </rPr>
      <t xml:space="preserve">
State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
</t>
    </r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</si>
  <si>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</si>
  <si>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</si>
  <si>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</si>
  <si>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</si>
  <si>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</si>
  <si>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</si>
  <si>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</si>
  <si>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</si>
  <si>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r>
      <rPr>
        <b/>
        <sz val="10"/>
        <color theme="1"/>
        <rFont val="Arial"/>
        <family val="2"/>
      </rPr>
      <t xml:space="preserve">Jadual 8: Statistik Utama mengikut Negeri,  2015 dan 2022 (samb.)
</t>
    </r>
    <r>
      <rPr>
        <i/>
        <sz val="10"/>
        <color theme="1"/>
        <rFont val="Arial"/>
        <family val="2"/>
      </rPr>
      <t xml:space="preserve">Table 8: Principal Statistics by State, 2015 and 2022 </t>
    </r>
    <r>
      <rPr>
        <b/>
        <sz val="10"/>
        <color theme="1"/>
        <rFont val="Arial"/>
        <family val="2"/>
      </rPr>
      <t>(cont'd.)</t>
    </r>
  </si>
  <si>
    <r>
      <rPr>
        <b/>
        <sz val="10"/>
        <color theme="1"/>
        <rFont val="Arial"/>
        <family val="2"/>
      </rPr>
      <t xml:space="preserve">Negeri 
</t>
    </r>
    <r>
      <rPr>
        <i/>
        <sz val="10"/>
        <color theme="1"/>
        <rFont val="Arial"/>
        <family val="2"/>
      </rPr>
      <t>State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
</t>
    </r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</si>
  <si>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</si>
  <si>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</si>
  <si>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</si>
  <si>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</si>
  <si>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</si>
  <si>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</si>
  <si>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</si>
  <si>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</si>
  <si>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Supra*</t>
  </si>
  <si>
    <r>
      <rPr>
        <b/>
        <sz val="8"/>
        <color theme="1"/>
        <rFont val="Arial"/>
        <family val="2"/>
      </rPr>
      <t>Nota:</t>
    </r>
    <r>
      <rPr>
        <b/>
        <sz val="10"/>
        <color theme="1"/>
        <rFont val="Arial"/>
        <family val="2"/>
      </rPr>
      <t xml:space="preserve">
*Merangkumi aktiviti pengeluaran yang melangkaui pusat kepentingan ekonomi utama bagi mana-mana negeri.
</t>
    </r>
    <r>
      <rPr>
        <i/>
        <sz val="10"/>
        <color theme="1"/>
        <rFont val="Arial"/>
        <family val="2"/>
      </rPr>
      <t xml:space="preserve">  Covers production activities that beyond the centre of predominant economic interest for any state.</t>
    </r>
  </si>
  <si>
    <r>
      <rPr>
        <b/>
        <sz val="10"/>
        <color theme="1"/>
        <rFont val="Arial"/>
        <family val="2"/>
      </rPr>
      <t xml:space="preserve">Jadual 9: Statistik Utama bagi Sektor Pertanian mengikut Negeri, 2015 dan 2022 (samb.)
</t>
    </r>
    <r>
      <rPr>
        <i/>
        <sz val="10"/>
        <color theme="1"/>
        <rFont val="Arial"/>
        <family val="2"/>
      </rPr>
      <t>Table 9: Principal Statistics for Agriculture Sector by State, 2015 and 2022 (cont'd.)</t>
    </r>
  </si>
  <si>
    <t>W.P. Kuala Lumpur *</t>
  </si>
  <si>
    <r>
      <rPr>
        <b/>
        <sz val="10"/>
        <color theme="1"/>
        <rFont val="Arial"/>
        <family val="2"/>
      </rPr>
      <t>* Termasuk W.P. Putrajaya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>Includes W.P. Putrajaya</t>
    </r>
  </si>
  <si>
    <r>
      <rPr>
        <b/>
        <sz val="10"/>
        <color theme="1"/>
        <rFont val="Arial"/>
        <family val="2"/>
      </rPr>
      <t xml:space="preserve">Negeri </t>
    </r>
    <r>
      <rPr>
        <i/>
        <sz val="10"/>
        <color theme="1"/>
        <rFont val="Arial"/>
        <family val="2"/>
      </rPr>
      <t xml:space="preserve">
State
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 xml:space="preserve">
</t>
    </r>
  </si>
  <si>
    <r>
      <rPr>
        <b/>
        <sz val="10"/>
        <color theme="1"/>
        <rFont val="Arial"/>
        <family val="2"/>
      </rPr>
      <t xml:space="preserve">Jadual 10: Statistik Utama bagi Sektor Perlombongan &amp; Pengkuarian mengikut Negeri, 2015 dan 2022 (samb.)
</t>
    </r>
    <r>
      <rPr>
        <i/>
        <sz val="10"/>
        <color theme="1"/>
        <rFont val="Arial"/>
        <family val="2"/>
      </rPr>
      <t>Table 10: Principal Statistics for Mining &amp; Quarrying Sector by State, 2015 and 2022 (cont'd.)</t>
    </r>
  </si>
  <si>
    <t>Supra**</t>
  </si>
  <si>
    <r>
      <rPr>
        <b/>
        <sz val="9"/>
        <color theme="1"/>
        <rFont val="Arial"/>
        <family val="2"/>
      </rPr>
      <t xml:space="preserve">Nota:
* Termasuk W.P. Labuan </t>
    </r>
    <r>
      <rPr>
        <sz val="9"/>
        <color theme="1"/>
        <rFont val="Arial"/>
        <family val="2"/>
      </rPr>
      <t xml:space="preserve">/ </t>
    </r>
    <r>
      <rPr>
        <i/>
        <sz val="9"/>
        <color theme="1"/>
        <rFont val="Arial"/>
        <family val="2"/>
      </rPr>
      <t>Includes W.P. Labuan</t>
    </r>
    <r>
      <rPr>
        <b/>
        <sz val="9"/>
        <color theme="1"/>
        <rFont val="Arial"/>
        <family val="2"/>
      </rPr>
      <t xml:space="preserve">
**Merangkumi aktiviti pengeluaran yang melangkaui pusat kepentingan ekonomi utama bagi mana-mana negeri.
</t>
    </r>
    <r>
      <rPr>
        <i/>
        <sz val="9"/>
        <color theme="1"/>
        <rFont val="Arial"/>
        <family val="2"/>
      </rPr>
      <t xml:space="preserve">  Covers production activities that beyond the centre of predominant economic interest for any state.</t>
    </r>
  </si>
  <si>
    <r>
      <rPr>
        <b/>
        <sz val="10"/>
        <color theme="1"/>
        <rFont val="Arial"/>
        <family val="2"/>
      </rPr>
      <t xml:space="preserve">Jadual 11: Statistik Utama bagi Sektor Pembuatan mengikut Negeri, 2015 dan 2022
</t>
    </r>
    <r>
      <rPr>
        <i/>
        <sz val="10"/>
        <color theme="1"/>
        <rFont val="Arial"/>
        <family val="2"/>
      </rPr>
      <t>Table 11: Principal Statistics for Manufacturing Sector by State, 2015 and 2022</t>
    </r>
  </si>
  <si>
    <r>
      <rPr>
        <b/>
        <sz val="10"/>
        <color theme="1"/>
        <rFont val="Arial"/>
        <family val="2"/>
      </rPr>
      <t xml:space="preserve">Jadual 11: Statistik Utama bagi Sektor Pembuatan mengikut Negeri, 2015 dan 2022 (samb.)
</t>
    </r>
    <r>
      <rPr>
        <i/>
        <sz val="10"/>
        <color theme="1"/>
        <rFont val="Arial"/>
        <family val="2"/>
      </rPr>
      <t>Table 11: Principal Statistics for Manufacturing Sector by State, 2015 and 2022 (cont'd.)</t>
    </r>
  </si>
  <si>
    <r>
      <rPr>
        <b/>
        <sz val="10"/>
        <color theme="1"/>
        <rFont val="Arial"/>
        <family val="2"/>
      </rPr>
      <t xml:space="preserve">Jadual 12: Statistik Utama bagi Sektor Pembinaan mengikut Negeri, 2015 dan 2022
</t>
    </r>
    <r>
      <rPr>
        <i/>
        <sz val="10"/>
        <color theme="1"/>
        <rFont val="Arial"/>
        <family val="2"/>
      </rPr>
      <t>Table 12: Principal Statistics for Construction Sector by State, 2015 and 2022</t>
    </r>
  </si>
  <si>
    <r>
      <rPr>
        <b/>
        <sz val="10"/>
        <color theme="1"/>
        <rFont val="Arial"/>
        <family val="2"/>
      </rPr>
      <t xml:space="preserve">Jadual 12: Statistik Utama bagi Sektor Pembinaan mengikut Negeri, 2015 dan 2022 (samb.)
</t>
    </r>
    <r>
      <rPr>
        <i/>
        <sz val="10"/>
        <color theme="1"/>
        <rFont val="Arial"/>
        <family val="2"/>
      </rPr>
      <t>Table 12: Principal Statistics for Construction Sector by State, 2015 and 2022 (cont'd.)</t>
    </r>
  </si>
  <si>
    <r>
      <rPr>
        <b/>
        <sz val="10"/>
        <color theme="1"/>
        <rFont val="Arial"/>
        <family val="2"/>
      </rPr>
      <t xml:space="preserve">Jadual 13: Statistik Utama bagi Sektor Perkhidmatan mengikut Negeri, 2015 dan 2022
</t>
    </r>
    <r>
      <rPr>
        <i/>
        <sz val="10"/>
        <color theme="1"/>
        <rFont val="Arial"/>
        <family val="2"/>
      </rPr>
      <t>Table 13: Principal Statistics for Services Sector by State, 2015 and 2022</t>
    </r>
  </si>
  <si>
    <r>
      <rPr>
        <b/>
        <sz val="10"/>
        <color theme="1"/>
        <rFont val="Arial"/>
        <family val="2"/>
      </rPr>
      <t xml:space="preserve">Jadual 13: Statistik Utama bagi Sektor Perkhidmatan mengikut Negeri, 2015 dan 2022 (samb.)
</t>
    </r>
    <r>
      <rPr>
        <i/>
        <sz val="10"/>
        <color theme="1"/>
        <rFont val="Arial"/>
        <family val="2"/>
      </rPr>
      <t>Table 13: Principal Statistics for Services Sector by State, 2015 and 2022 (cont'd.)</t>
    </r>
  </si>
  <si>
    <r>
      <rPr>
        <b/>
        <sz val="10"/>
        <rFont val="Arial"/>
        <family val="2"/>
      </rPr>
      <t xml:space="preserve">Jadual 3 : Statistik utama mengikut taraf sah organisasi, 2022
</t>
    </r>
    <r>
      <rPr>
        <b/>
        <i/>
        <sz val="10"/>
        <rFont val="Arial"/>
        <family val="2"/>
      </rPr>
      <t>Table 3 : Principal statistics of legal organisation, 2022</t>
    </r>
  </si>
  <si>
    <r>
      <rPr>
        <b/>
        <sz val="10"/>
        <rFont val="Arial"/>
        <family val="2"/>
      </rPr>
      <t>Taraf sah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Legal status</t>
    </r>
  </si>
  <si>
    <r>
      <rPr>
        <b/>
        <sz val="10"/>
        <rFont val="Arial"/>
        <family val="2"/>
      </rPr>
      <t xml:space="preserve">Jumlah pekerja
</t>
    </r>
    <r>
      <rPr>
        <i/>
        <sz val="10"/>
        <rFont val="Arial"/>
        <family val="2"/>
      </rPr>
      <t xml:space="preserve">Total number of
persons engaged
</t>
    </r>
  </si>
  <si>
    <r>
      <rPr>
        <b/>
        <sz val="10"/>
        <rFont val="Arial"/>
        <family val="2"/>
      </rPr>
      <t xml:space="preserve">(RM juta
</t>
    </r>
    <r>
      <rPr>
        <i/>
        <sz val="10"/>
        <rFont val="Arial"/>
        <family val="2"/>
      </rPr>
      <t>million</t>
    </r>
    <r>
      <rPr>
        <b/>
        <sz val="10"/>
        <rFont val="Arial"/>
        <family val="2"/>
      </rPr>
      <t>)</t>
    </r>
  </si>
  <si>
    <t>XXX,XXX</t>
  </si>
  <si>
    <t>X,XXX,XXX</t>
  </si>
  <si>
    <r>
      <rPr>
        <b/>
        <sz val="10"/>
        <rFont val="Arial"/>
        <family val="2"/>
      </rPr>
      <t xml:space="preserve">Hak milik perseorangan
</t>
    </r>
    <r>
      <rPr>
        <i/>
        <sz val="10"/>
        <rFont val="Arial"/>
        <family val="2"/>
      </rPr>
      <t>Individual proprietorship</t>
    </r>
  </si>
  <si>
    <t>XX,XXX</t>
  </si>
  <si>
    <r>
      <rPr>
        <b/>
        <sz val="10"/>
        <rFont val="Arial"/>
        <family val="2"/>
      </rPr>
      <t xml:space="preserve">Perkongsian
</t>
    </r>
    <r>
      <rPr>
        <i/>
        <sz val="10"/>
        <rFont val="Arial"/>
        <family val="2"/>
      </rPr>
      <t>Partnership</t>
    </r>
  </si>
  <si>
    <t>X,XXX</t>
  </si>
  <si>
    <r>
      <rPr>
        <b/>
        <sz val="10"/>
        <rFont val="Arial"/>
        <family val="2"/>
      </rPr>
      <t xml:space="preserve">Perkongsian liabiliti terhad
</t>
    </r>
    <r>
      <rPr>
        <i/>
        <sz val="10"/>
        <rFont val="Arial"/>
        <family val="2"/>
      </rPr>
      <t>Limited liabilities partnership</t>
    </r>
  </si>
  <si>
    <t>XXX</t>
  </si>
  <si>
    <r>
      <rPr>
        <b/>
        <sz val="10"/>
        <rFont val="Arial"/>
        <family val="2"/>
      </rPr>
      <t xml:space="preserve">Syarikat sendirian berhad
</t>
    </r>
    <r>
      <rPr>
        <i/>
        <sz val="10"/>
        <rFont val="Arial"/>
        <family val="2"/>
      </rPr>
      <t>Private limited company</t>
    </r>
  </si>
  <si>
    <r>
      <rPr>
        <b/>
        <sz val="10"/>
        <rFont val="Arial"/>
        <family val="2"/>
      </rPr>
      <t xml:space="preserve">Syarikat awam berhad
</t>
    </r>
    <r>
      <rPr>
        <i/>
        <sz val="10"/>
        <rFont val="Arial"/>
        <family val="2"/>
      </rPr>
      <t>Public limited company</t>
    </r>
  </si>
  <si>
    <r>
      <rPr>
        <b/>
        <sz val="10"/>
        <rFont val="Arial"/>
        <family val="2"/>
      </rPr>
      <t xml:space="preserve">Syarikat koperasi
</t>
    </r>
    <r>
      <rPr>
        <i/>
        <sz val="10"/>
        <rFont val="Arial"/>
        <family val="2"/>
      </rPr>
      <t>Co-operative</t>
    </r>
  </si>
  <si>
    <r>
      <rPr>
        <b/>
        <sz val="10"/>
        <rFont val="Arial"/>
        <family val="2"/>
      </rPr>
      <t xml:space="preserve">Perbadanan awam
</t>
    </r>
    <r>
      <rPr>
        <i/>
        <sz val="10"/>
        <rFont val="Arial"/>
        <family val="2"/>
      </rPr>
      <t>Public corporation</t>
    </r>
  </si>
  <si>
    <r>
      <rPr>
        <b/>
        <sz val="10"/>
        <rFont val="Arial"/>
        <family val="2"/>
      </rPr>
      <t xml:space="preserve">Pertubuhan persendirian yang tidak mencari keuntungan
</t>
    </r>
    <r>
      <rPr>
        <i/>
        <sz val="10"/>
        <rFont val="Arial"/>
        <family val="2"/>
      </rPr>
      <t>Private non-profit making organisation</t>
    </r>
  </si>
  <si>
    <r>
      <rPr>
        <b/>
        <sz val="10"/>
        <rFont val="Arial"/>
        <family val="2"/>
      </rPr>
      <t xml:space="preserve">Jadual 4 : Statistik utama mengikut hak milik, 2022
</t>
    </r>
    <r>
      <rPr>
        <b/>
        <i/>
        <sz val="10"/>
        <rFont val="Arial"/>
        <family val="2"/>
      </rPr>
      <t>Table 4 : Principal statistics by ownership, 2022</t>
    </r>
  </si>
  <si>
    <r>
      <rPr>
        <b/>
        <sz val="10"/>
        <rFont val="Arial"/>
        <family val="2"/>
      </rPr>
      <t xml:space="preserve">Hak milik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Ownership</t>
    </r>
  </si>
  <si>
    <r>
      <rPr>
        <b/>
        <sz val="10"/>
        <rFont val="Arial"/>
        <family val="2"/>
      </rPr>
      <t xml:space="preserve">Nilai harta tetap
</t>
    </r>
    <r>
      <rPr>
        <i/>
        <sz val="10"/>
        <rFont val="Arial"/>
        <family val="2"/>
      </rPr>
      <t xml:space="preserve">Value of fixed
assets </t>
    </r>
  </si>
  <si>
    <r>
      <rPr>
        <b/>
        <sz val="10"/>
        <rFont val="Arial"/>
        <family val="2"/>
      </rPr>
      <t>Residen Malaysia</t>
    </r>
    <r>
      <rPr>
        <i/>
        <sz val="10"/>
        <rFont val="Arial"/>
        <family val="2"/>
      </rPr>
      <t xml:space="preserve">
Malaysian residents</t>
    </r>
  </si>
  <si>
    <r>
      <rPr>
        <b/>
        <sz val="10"/>
        <rFont val="Arial"/>
        <family val="2"/>
      </rPr>
      <t>Bukan residen Malaysia</t>
    </r>
    <r>
      <rPr>
        <i/>
        <sz val="10"/>
        <rFont val="Arial"/>
        <family val="2"/>
      </rPr>
      <t xml:space="preserve">
Non-Malaysian residents</t>
    </r>
  </si>
  <si>
    <r>
      <rPr>
        <b/>
        <sz val="10"/>
        <rFont val="Arial"/>
        <family val="2"/>
      </rPr>
      <t>Hak milik bersama</t>
    </r>
    <r>
      <rPr>
        <i/>
        <sz val="10"/>
        <rFont val="Arial"/>
        <family val="2"/>
      </rPr>
      <t xml:space="preserve">
Joint Ownership</t>
    </r>
  </si>
  <si>
    <r>
      <t xml:space="preserve">Tahun
</t>
    </r>
    <r>
      <rPr>
        <i/>
        <sz val="10"/>
        <color theme="1"/>
        <rFont val="Arial"/>
        <family val="2"/>
      </rPr>
      <t>Year</t>
    </r>
  </si>
  <si>
    <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</si>
  <si>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t xml:space="preserve">Nilai output kasar
</t>
    </r>
    <r>
      <rPr>
        <i/>
        <sz val="10"/>
        <color theme="1"/>
        <rFont val="Arial"/>
        <family val="2"/>
      </rPr>
      <t>Value of gross output</t>
    </r>
  </si>
  <si>
    <r>
      <t xml:space="preserve">Nilai input perantaraan
</t>
    </r>
    <r>
      <rPr>
        <i/>
        <sz val="10"/>
        <color theme="1"/>
        <rFont val="Arial"/>
        <family val="2"/>
      </rPr>
      <t>Value of intermediate input</t>
    </r>
  </si>
  <si>
    <r>
      <t xml:space="preserve">Nilai ditambah
</t>
    </r>
    <r>
      <rPr>
        <i/>
        <sz val="10"/>
        <color theme="1"/>
        <rFont val="Arial"/>
        <family val="2"/>
      </rPr>
      <t>Value added</t>
    </r>
  </si>
  <si>
    <r>
      <t xml:space="preserve">Nilai harta tetap 
</t>
    </r>
    <r>
      <rPr>
        <i/>
        <sz val="10"/>
        <color theme="1"/>
        <rFont val="Arial"/>
        <family val="2"/>
      </rPr>
      <t>Value of fixed assets</t>
    </r>
  </si>
  <si>
    <r>
      <t xml:space="preserve">Jadual 9: Statistik Utama bagi Sektor Pertanian mengikut Negeri, 2015 dan 2022
</t>
    </r>
    <r>
      <rPr>
        <i/>
        <sz val="10"/>
        <color theme="1"/>
        <rFont val="Arial"/>
        <family val="2"/>
      </rPr>
      <t>Table 9: Principal Statistics for Agriculture Sector by State, 2015 and 2022</t>
    </r>
  </si>
  <si>
    <r>
      <t xml:space="preserve">Jadual 10: Statistik Utama bagi Sektor Perlombongan &amp; Pengkuarian mengikut Negeri, 2015 dan 2022
</t>
    </r>
    <r>
      <rPr>
        <i/>
        <sz val="10"/>
        <color theme="1"/>
        <rFont val="Arial"/>
        <family val="2"/>
      </rPr>
      <t>Table 10: Principal Statistics for Mining &amp; Quarrying Sector by State, 2015 and 2022</t>
    </r>
  </si>
  <si>
    <r>
      <t xml:space="preserve">Gaji &amp; upah
</t>
    </r>
    <r>
      <rPr>
        <i/>
        <sz val="10"/>
        <rFont val="Arial"/>
        <family val="2"/>
      </rPr>
      <t>Salaries &amp;
wages</t>
    </r>
  </si>
  <si>
    <r>
      <t xml:space="preserve">Bilangan pekerja
</t>
    </r>
    <r>
      <rPr>
        <i/>
        <sz val="10"/>
        <rFont val="Arial"/>
        <family val="2"/>
      </rPr>
      <t>Number of
persons engaged</t>
    </r>
  </si>
  <si>
    <r>
      <t xml:space="preserve">Gaji &amp; upah
</t>
    </r>
    <r>
      <rPr>
        <i/>
        <sz val="10"/>
        <rFont val="Arial"/>
        <family val="2"/>
      </rPr>
      <t xml:space="preserve">Salaries &amp;
wages </t>
    </r>
  </si>
  <si>
    <t>Salaries &amp;</t>
  </si>
  <si>
    <t>wages</t>
  </si>
  <si>
    <t>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</si>
</sst>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[$-43E]dd\ mmmm\ yyyy;@"/>
    <numFmt numFmtId="165" formatCode="_(* #,##0.00_);_(* \(#,##0.00\);_(* &quot;-&quot;??_);_(@_)"/>
    <numFmt numFmtId="166" formatCode="_(* #,##0_);_(* \(#,##0\);_(* &quot;-&quot;_);_(@_)"/>
    <numFmt numFmtId="167" formatCode="[$-409]mmmm\ d\,\ yyyy;@"/>
    <numFmt numFmtId="168" formatCode="_(* #,##0_);_(* \(#,##0\);_(* &quot;-&quot;??_);_(@_)"/>
    <numFmt numFmtId="169" formatCode="0.0%"/>
    <numFmt numFmtId="170" formatCode="_(* #,##0.000_);_(* \(#,##0.000\);_(* &quot;-&quot;??_);_(@_)"/>
    <numFmt numFmtId="171" formatCode="0.0"/>
    <numFmt numFmtId="172" formatCode="_-* #,##0_-;\-* #,##0_-;_-* &quot;-&quot;??_-;_-@"/>
    <numFmt numFmtId="173" formatCode="#,##0.000"/>
    <numFmt numFmtId="174" formatCode="[$-409]mmm\-yy;@"/>
    <numFmt numFmtId="175" formatCode="#,##0.0"/>
    <numFmt numFmtId="176" formatCode="_-* #,##0_-;\-* #,##0_-;_-* &quot;-&quot;??_-;_-@_-"/>
  </numFmts>
  <fonts count="68">
    <font>
      <sz val="11"/>
      <color theme="1"/>
      <name val="Calibri"/>
      <charset val="134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rgb="FFFF0000"/>
      <name val="Arial"/>
      <family val="2"/>
    </font>
    <font>
      <b/>
      <sz val="9"/>
      <color theme="1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FF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name val="Century Gothic"/>
      <family val="2"/>
    </font>
    <font>
      <sz val="11"/>
      <color rgb="FF0000CC"/>
      <name val="Arial"/>
      <family val="2"/>
    </font>
    <font>
      <b/>
      <sz val="10"/>
      <color rgb="FF0000CC"/>
      <name val="Arial"/>
      <family val="2"/>
    </font>
    <font>
      <i/>
      <sz val="11"/>
      <name val="Arial"/>
      <family val="2"/>
    </font>
    <font>
      <b/>
      <sz val="11"/>
      <color rgb="FF008000"/>
      <name val="Arial"/>
      <family val="2"/>
    </font>
    <font>
      <i/>
      <sz val="11"/>
      <color rgb="FF0000CC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charset val="134"/>
    </font>
    <font>
      <sz val="12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0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sz val="10"/>
      <color rgb="FF0033CC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E8B13E"/>
      </bottom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E8B13E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59">
    <xf numFmtId="164" fontId="0" fillId="0" borderId="0"/>
    <xf numFmtId="165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164" fontId="27" fillId="16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164" fontId="27" fillId="1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164" fontId="27" fillId="1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164" fontId="27" fillId="1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164" fontId="27" fillId="20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164" fontId="27" fillId="2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164" fontId="27" fillId="22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164" fontId="27" fillId="23" borderId="0" applyNumberFormat="0" applyBorder="0" applyAlignment="0" applyProtection="0"/>
    <xf numFmtId="164" fontId="66" fillId="7" borderId="0" applyNumberFormat="0" applyBorder="0" applyAlignment="0" applyProtection="0"/>
    <xf numFmtId="0" fontId="66" fillId="7" borderId="0" applyNumberFormat="0" applyBorder="0" applyAlignment="0" applyProtection="0"/>
    <xf numFmtId="164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164" fontId="27" fillId="24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164" fontId="27" fillId="19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164" fontId="27" fillId="2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164" fontId="27" fillId="2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164" fontId="28" fillId="26" borderId="0" applyNumberFormat="0" applyBorder="0" applyAlignment="0" applyProtection="0"/>
    <xf numFmtId="164" fontId="28" fillId="23" borderId="0" applyNumberFormat="0" applyBorder="0" applyAlignment="0" applyProtection="0"/>
    <xf numFmtId="164" fontId="28" fillId="24" borderId="0" applyNumberFormat="0" applyBorder="0" applyAlignment="0" applyProtection="0"/>
    <xf numFmtId="164" fontId="28" fillId="27" borderId="0" applyNumberFormat="0" applyBorder="0" applyAlignment="0" applyProtection="0"/>
    <xf numFmtId="164" fontId="28" fillId="28" borderId="0" applyNumberFormat="0" applyBorder="0" applyAlignment="0" applyProtection="0"/>
    <xf numFmtId="164" fontId="28" fillId="29" borderId="0" applyNumberFormat="0" applyBorder="0" applyAlignment="0" applyProtection="0"/>
    <xf numFmtId="164" fontId="28" fillId="30" borderId="0" applyNumberFormat="0" applyBorder="0" applyAlignment="0" applyProtection="0"/>
    <xf numFmtId="164" fontId="28" fillId="31" borderId="0" applyNumberFormat="0" applyBorder="0" applyAlignment="0" applyProtection="0"/>
    <xf numFmtId="164" fontId="28" fillId="32" borderId="0" applyNumberFormat="0" applyBorder="0" applyAlignment="0" applyProtection="0"/>
    <xf numFmtId="164" fontId="28" fillId="27" borderId="0" applyNumberFormat="0" applyBorder="0" applyAlignment="0" applyProtection="0"/>
    <xf numFmtId="164" fontId="28" fillId="28" borderId="0" applyNumberFormat="0" applyBorder="0" applyAlignment="0" applyProtection="0"/>
    <xf numFmtId="164" fontId="28" fillId="33" borderId="0" applyNumberFormat="0" applyBorder="0" applyAlignment="0" applyProtection="0"/>
    <xf numFmtId="37" fontId="29" fillId="34" borderId="12" applyBorder="0" applyProtection="0">
      <alignment vertical="center"/>
    </xf>
    <xf numFmtId="37" fontId="29" fillId="34" borderId="12" applyBorder="0" applyProtection="0">
      <alignment vertical="center"/>
    </xf>
    <xf numFmtId="164" fontId="30" fillId="17" borderId="0" applyNumberFormat="0" applyBorder="0" applyAlignment="0" applyProtection="0"/>
    <xf numFmtId="164" fontId="31" fillId="35" borderId="0" applyBorder="0">
      <alignment horizontal="left" vertical="center" indent="1"/>
    </xf>
    <xf numFmtId="164" fontId="32" fillId="36" borderId="13" applyNumberFormat="0" applyAlignment="0" applyProtection="0"/>
    <xf numFmtId="164" fontId="32" fillId="36" borderId="13" applyNumberFormat="0" applyAlignment="0" applyProtection="0"/>
    <xf numFmtId="164" fontId="32" fillId="36" borderId="13" applyNumberFormat="0" applyAlignment="0" applyProtection="0"/>
    <xf numFmtId="164" fontId="32" fillId="36" borderId="13" applyNumberFormat="0" applyAlignment="0" applyProtection="0"/>
    <xf numFmtId="164" fontId="33" fillId="35" borderId="14" applyNumberFormat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5" fillId="0" borderId="0" applyFont="0" applyFill="0" applyBorder="0" applyAlignment="0" applyProtection="0">
      <alignment vertical="center"/>
    </xf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4" fontId="36" fillId="0" borderId="0" applyNumberFormat="0" applyFill="0" applyBorder="0" applyAlignment="0" applyProtection="0"/>
    <xf numFmtId="164" fontId="37" fillId="18" borderId="0" applyNumberFormat="0" applyBorder="0" applyAlignment="0" applyProtection="0"/>
    <xf numFmtId="37" fontId="38" fillId="37" borderId="15" applyBorder="0">
      <alignment horizontal="left" vertical="center" indent="1"/>
    </xf>
    <xf numFmtId="37" fontId="39" fillId="0" borderId="16" applyFill="0">
      <alignment vertical="center"/>
    </xf>
    <xf numFmtId="164" fontId="39" fillId="38" borderId="17" applyNumberFormat="0">
      <alignment horizontal="left" vertical="top" indent="1"/>
    </xf>
    <xf numFmtId="164" fontId="39" fillId="34" borderId="0" applyBorder="0">
      <alignment horizontal="left" vertical="center" indent="1"/>
    </xf>
    <xf numFmtId="164" fontId="39" fillId="0" borderId="17" applyNumberFormat="0" applyFill="0">
      <alignment horizontal="centerContinuous" vertical="top"/>
    </xf>
    <xf numFmtId="164" fontId="40" fillId="34" borderId="18" applyNumberFormat="0" applyBorder="0">
      <alignment horizontal="left" vertical="center" indent="1"/>
    </xf>
    <xf numFmtId="164" fontId="41" fillId="0" borderId="19" applyNumberFormat="0" applyFill="0" applyAlignment="0" applyProtection="0"/>
    <xf numFmtId="164" fontId="42" fillId="0" borderId="20" applyNumberFormat="0" applyFill="0" applyAlignment="0" applyProtection="0"/>
    <xf numFmtId="164" fontId="43" fillId="0" borderId="21" applyNumberFormat="0" applyFill="0" applyAlignment="0" applyProtection="0"/>
    <xf numFmtId="164" fontId="43" fillId="0" borderId="0" applyNumberFormat="0" applyFill="0" applyBorder="0" applyAlignment="0" applyProtection="0"/>
    <xf numFmtId="164" fontId="44" fillId="21" borderId="13" applyNumberFormat="0" applyAlignment="0" applyProtection="0"/>
    <xf numFmtId="164" fontId="44" fillId="21" borderId="13" applyNumberFormat="0" applyAlignment="0" applyProtection="0"/>
    <xf numFmtId="164" fontId="44" fillId="21" borderId="13" applyNumberFormat="0" applyAlignment="0" applyProtection="0"/>
    <xf numFmtId="164" fontId="44" fillId="21" borderId="13" applyNumberFormat="0" applyAlignment="0" applyProtection="0"/>
    <xf numFmtId="164" fontId="45" fillId="0" borderId="22" applyNumberFormat="0" applyFill="0" applyAlignment="0" applyProtection="0"/>
    <xf numFmtId="164" fontId="46" fillId="39" borderId="0" applyNumberFormat="0" applyBorder="0" applyAlignment="0" applyProtection="0"/>
    <xf numFmtId="164" fontId="31" fillId="36" borderId="0">
      <alignment horizontal="right"/>
    </xf>
    <xf numFmtId="164" fontId="47" fillId="0" borderId="0"/>
    <xf numFmtId="164" fontId="47" fillId="0" borderId="0"/>
    <xf numFmtId="164" fontId="47" fillId="0" borderId="0"/>
    <xf numFmtId="164" fontId="47" fillId="0" borderId="0"/>
    <xf numFmtId="164" fontId="47" fillId="0" borderId="0"/>
    <xf numFmtId="164" fontId="47" fillId="0" borderId="0"/>
    <xf numFmtId="164" fontId="47" fillId="0" borderId="0"/>
    <xf numFmtId="164" fontId="47" fillId="0" borderId="0"/>
    <xf numFmtId="164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0" fontId="1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0" fontId="1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0" fontId="66" fillId="0" borderId="0"/>
    <xf numFmtId="0" fontId="66" fillId="0" borderId="0"/>
    <xf numFmtId="0" fontId="1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1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164" fontId="34" fillId="0" borderId="0"/>
    <xf numFmtId="167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66" fillId="0" borderId="0"/>
    <xf numFmtId="0" fontId="66" fillId="0" borderId="0"/>
    <xf numFmtId="167" fontId="1" fillId="0" borderId="0"/>
    <xf numFmtId="0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1" fillId="0" borderId="0"/>
    <xf numFmtId="164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164" fontId="1" fillId="0" borderId="0"/>
    <xf numFmtId="164" fontId="1" fillId="0" borderId="0"/>
    <xf numFmtId="164" fontId="34" fillId="0" borderId="0"/>
    <xf numFmtId="164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1" fillId="0" borderId="0"/>
    <xf numFmtId="0" fontId="1" fillId="0" borderId="0"/>
    <xf numFmtId="164" fontId="34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48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1" fillId="0" borderId="0">
      <alignment vertical="center"/>
    </xf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164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1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7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7" fillId="0" borderId="0">
      <alignment vertical="center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164" fontId="34" fillId="0" borderId="0"/>
    <xf numFmtId="0" fontId="66" fillId="0" borderId="0"/>
    <xf numFmtId="0" fontId="1" fillId="0" borderId="0"/>
    <xf numFmtId="164" fontId="66" fillId="0" borderId="0"/>
    <xf numFmtId="164" fontId="1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1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64" fontId="66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1" fillId="0" borderId="0"/>
    <xf numFmtId="164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164" fontId="1" fillId="41" borderId="23" applyNumberFormat="0" applyFont="0" applyAlignment="0" applyProtection="0"/>
    <xf numFmtId="164" fontId="1" fillId="41" borderId="23" applyNumberFormat="0" applyFont="0" applyAlignment="0" applyProtection="0"/>
    <xf numFmtId="164" fontId="1" fillId="41" borderId="23" applyNumberFormat="0" applyFont="0" applyAlignment="0" applyProtection="0"/>
    <xf numFmtId="164" fontId="1" fillId="41" borderId="23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0" fontId="66" fillId="40" borderId="11" applyNumberFormat="0" applyFont="0" applyAlignment="0" applyProtection="0"/>
    <xf numFmtId="164" fontId="49" fillId="36" borderId="24" applyNumberFormat="0" applyAlignment="0" applyProtection="0"/>
    <xf numFmtId="164" fontId="49" fillId="36" borderId="24" applyNumberFormat="0" applyAlignment="0" applyProtection="0"/>
    <xf numFmtId="164" fontId="49" fillId="36" borderId="24" applyNumberFormat="0" applyAlignment="0" applyProtection="0"/>
    <xf numFmtId="164" fontId="49" fillId="36" borderId="24" applyNumberFormat="0" applyAlignment="0" applyProtection="0"/>
    <xf numFmtId="40" fontId="50" fillId="34" borderId="0">
      <alignment horizontal="right"/>
    </xf>
    <xf numFmtId="164" fontId="51" fillId="41" borderId="0">
      <alignment horizontal="center"/>
    </xf>
    <xf numFmtId="164" fontId="52" fillId="42" borderId="25"/>
    <xf numFmtId="164" fontId="53" fillId="0" borderId="0" applyBorder="0">
      <alignment horizontal="centerContinuous"/>
    </xf>
    <xf numFmtId="164" fontId="54" fillId="0" borderId="0" applyBorder="0">
      <alignment horizontal="centerContinuous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164" fontId="55" fillId="35" borderId="0">
      <alignment horizontal="left" indent="1"/>
    </xf>
    <xf numFmtId="164" fontId="56" fillId="35" borderId="0" applyBorder="0">
      <alignment horizontal="left" vertical="center" indent="1"/>
    </xf>
    <xf numFmtId="164" fontId="57" fillId="0" borderId="0" applyNumberFormat="0" applyFill="0" applyBorder="0" applyAlignment="0" applyProtection="0"/>
    <xf numFmtId="164" fontId="58" fillId="0" borderId="26" applyNumberFormat="0" applyFill="0" applyAlignment="0" applyProtection="0"/>
    <xf numFmtId="164" fontId="58" fillId="0" borderId="26" applyNumberFormat="0" applyFill="0" applyAlignment="0" applyProtection="0"/>
    <xf numFmtId="164" fontId="58" fillId="0" borderId="26" applyNumberFormat="0" applyFill="0" applyAlignment="0" applyProtection="0"/>
    <xf numFmtId="164" fontId="58" fillId="0" borderId="26" applyNumberFormat="0" applyFill="0" applyAlignment="0" applyProtection="0"/>
    <xf numFmtId="164" fontId="59" fillId="0" borderId="0" applyNumberFormat="0" applyFill="0" applyBorder="0" applyAlignment="0" applyProtection="0"/>
  </cellStyleXfs>
  <cellXfs count="430">
    <xf numFmtId="164" fontId="0" fillId="0" borderId="0" xfId="0"/>
    <xf numFmtId="0" fontId="1" fillId="0" borderId="0" xfId="1618" applyAlignment="1">
      <alignment vertical="center"/>
    </xf>
    <xf numFmtId="0" fontId="1" fillId="0" borderId="0" xfId="1618" applyAlignment="1">
      <alignment horizontal="left" vertical="center"/>
    </xf>
    <xf numFmtId="0" fontId="1" fillId="0" borderId="0" xfId="1618" applyAlignment="1">
      <alignment horizontal="left" vertical="top"/>
    </xf>
    <xf numFmtId="0" fontId="1" fillId="0" borderId="0" xfId="1618"/>
    <xf numFmtId="0" fontId="1" fillId="0" borderId="0" xfId="1618" applyAlignment="1">
      <alignment horizontal="right"/>
    </xf>
    <xf numFmtId="0" fontId="1" fillId="0" borderId="0" xfId="1618" applyAlignment="1">
      <alignment vertical="center" wrapText="1"/>
    </xf>
    <xf numFmtId="0" fontId="1" fillId="0" borderId="1" xfId="1618" applyBorder="1" applyAlignment="1">
      <alignment wrapText="1"/>
    </xf>
    <xf numFmtId="0" fontId="1" fillId="0" borderId="0" xfId="1618" applyAlignment="1">
      <alignment wrapText="1"/>
    </xf>
    <xf numFmtId="0" fontId="1" fillId="0" borderId="0" xfId="1618" applyAlignment="1">
      <alignment vertical="top" wrapText="1"/>
    </xf>
    <xf numFmtId="0" fontId="2" fillId="0" borderId="0" xfId="1618" applyFont="1" applyAlignment="1">
      <alignment horizontal="right" vertical="top" wrapText="1"/>
    </xf>
    <xf numFmtId="0" fontId="1" fillId="0" borderId="0" xfId="1618" applyAlignment="1">
      <alignment horizontal="right" vertical="top"/>
    </xf>
    <xf numFmtId="0" fontId="2" fillId="0" borderId="0" xfId="2421" applyFont="1" applyAlignment="1">
      <alignment horizontal="right" vertical="top" wrapText="1"/>
    </xf>
    <xf numFmtId="164" fontId="2" fillId="0" borderId="0" xfId="2436" applyFont="1" applyAlignment="1">
      <alignment horizontal="right" wrapText="1"/>
    </xf>
    <xf numFmtId="0" fontId="2" fillId="0" borderId="0" xfId="1618" applyFont="1" applyAlignment="1">
      <alignment horizontal="right" vertical="top"/>
    </xf>
    <xf numFmtId="0" fontId="2" fillId="0" borderId="0" xfId="1618" applyFont="1" applyAlignment="1">
      <alignment horizontal="left" vertical="top" wrapText="1"/>
    </xf>
    <xf numFmtId="168" fontId="2" fillId="0" borderId="0" xfId="1618" applyNumberFormat="1" applyFont="1" applyAlignment="1">
      <alignment horizontal="right" vertical="center"/>
    </xf>
    <xf numFmtId="0" fontId="2" fillId="0" borderId="0" xfId="1618" applyFont="1" applyAlignment="1">
      <alignment horizontal="right" vertical="center"/>
    </xf>
    <xf numFmtId="168" fontId="2" fillId="0" borderId="0" xfId="337" applyNumberFormat="1" applyFont="1" applyBorder="1" applyAlignment="1">
      <alignment horizontal="right" vertical="top"/>
    </xf>
    <xf numFmtId="168" fontId="1" fillId="0" borderId="0" xfId="337" applyNumberFormat="1" applyFont="1" applyFill="1" applyBorder="1" applyAlignment="1">
      <alignment horizontal="right" vertical="center" wrapText="1"/>
    </xf>
    <xf numFmtId="0" fontId="1" fillId="0" borderId="0" xfId="1618" applyAlignment="1">
      <alignment horizontal="left" wrapText="1"/>
    </xf>
    <xf numFmtId="0" fontId="3" fillId="0" borderId="0" xfId="2026" applyFont="1" applyAlignment="1">
      <alignment horizontal="left" vertical="top" wrapText="1"/>
    </xf>
    <xf numFmtId="168" fontId="1" fillId="0" borderId="0" xfId="1618" applyNumberFormat="1" applyAlignment="1">
      <alignment horizontal="right" vertical="center"/>
    </xf>
    <xf numFmtId="0" fontId="1" fillId="0" borderId="0" xfId="1618" applyAlignment="1">
      <alignment horizontal="right" vertical="center"/>
    </xf>
    <xf numFmtId="0" fontId="2" fillId="0" borderId="0" xfId="1618" applyFont="1" applyAlignment="1">
      <alignment horizontal="left" vertical="top"/>
    </xf>
    <xf numFmtId="0" fontId="2" fillId="0" borderId="0" xfId="2026" applyFont="1" applyAlignment="1">
      <alignment horizontal="left" vertical="top"/>
    </xf>
    <xf numFmtId="0" fontId="3" fillId="0" borderId="0" xfId="1618" applyFont="1" applyAlignment="1">
      <alignment horizontal="left" vertical="top"/>
    </xf>
    <xf numFmtId="168" fontId="1" fillId="0" borderId="0" xfId="337" applyNumberFormat="1" applyFont="1" applyFill="1" applyBorder="1" applyAlignment="1">
      <alignment horizontal="left" vertical="top" wrapText="1"/>
    </xf>
    <xf numFmtId="3" fontId="1" fillId="0" borderId="0" xfId="1618" applyNumberFormat="1" applyAlignment="1">
      <alignment horizontal="left" vertical="center"/>
    </xf>
    <xf numFmtId="3" fontId="1" fillId="0" borderId="0" xfId="1618" applyNumberFormat="1" applyAlignment="1">
      <alignment horizontal="left" vertical="top"/>
    </xf>
    <xf numFmtId="0" fontId="1" fillId="0" borderId="0" xfId="2026" applyAlignment="1">
      <alignment vertical="top" wrapText="1"/>
    </xf>
    <xf numFmtId="168" fontId="2" fillId="0" borderId="0" xfId="1" applyNumberFormat="1" applyFont="1" applyBorder="1" applyAlignment="1">
      <alignment horizontal="right" vertical="center"/>
    </xf>
    <xf numFmtId="0" fontId="2" fillId="0" borderId="0" xfId="2026" applyFont="1" applyAlignment="1">
      <alignment vertical="center" wrapText="1"/>
    </xf>
    <xf numFmtId="168" fontId="1" fillId="0" borderId="0" xfId="1" applyNumberFormat="1" applyFont="1" applyBorder="1" applyAlignment="1">
      <alignment horizontal="right" vertical="center"/>
    </xf>
    <xf numFmtId="0" fontId="3" fillId="0" borderId="0" xfId="2026" applyFont="1" applyAlignment="1">
      <alignment vertical="center"/>
    </xf>
    <xf numFmtId="164" fontId="2" fillId="0" borderId="0" xfId="2853" applyFont="1" applyAlignment="1">
      <alignment horizontal="left" vertical="top" wrapText="1"/>
    </xf>
    <xf numFmtId="165" fontId="1" fillId="0" borderId="0" xfId="1" applyFont="1"/>
    <xf numFmtId="0" fontId="1" fillId="2" borderId="0" xfId="1618" applyFill="1"/>
    <xf numFmtId="0" fontId="4" fillId="0" borderId="0" xfId="1618" applyFont="1" applyAlignment="1">
      <alignment horizontal="center" vertical="center" textRotation="180" wrapText="1"/>
    </xf>
    <xf numFmtId="0" fontId="4" fillId="0" borderId="0" xfId="1618" applyFont="1" applyAlignment="1">
      <alignment horizontal="left" vertical="center"/>
    </xf>
    <xf numFmtId="0" fontId="4" fillId="0" borderId="0" xfId="1618" applyFont="1" applyAlignment="1">
      <alignment vertical="top" wrapText="1"/>
    </xf>
    <xf numFmtId="0" fontId="4" fillId="0" borderId="0" xfId="1618" applyFont="1" applyAlignment="1">
      <alignment horizontal="right" vertical="top" wrapText="1"/>
    </xf>
    <xf numFmtId="0" fontId="4" fillId="0" borderId="2" xfId="1618" applyFont="1" applyBorder="1" applyAlignment="1">
      <alignment vertical="center" wrapText="1"/>
    </xf>
    <xf numFmtId="0" fontId="4" fillId="0" borderId="0" xfId="1618" applyFont="1" applyAlignment="1">
      <alignment vertical="center" wrapText="1"/>
    </xf>
    <xf numFmtId="0" fontId="4" fillId="0" borderId="3" xfId="1618" applyFont="1" applyBorder="1" applyAlignment="1">
      <alignment vertical="top" wrapText="1"/>
    </xf>
    <xf numFmtId="0" fontId="4" fillId="0" borderId="3" xfId="1618" applyFont="1" applyBorder="1" applyAlignment="1">
      <alignment horizontal="right" vertical="top" wrapText="1"/>
    </xf>
    <xf numFmtId="0" fontId="4" fillId="0" borderId="0" xfId="1618" applyFont="1" applyAlignment="1">
      <alignment wrapText="1"/>
    </xf>
    <xf numFmtId="0" fontId="5" fillId="0" borderId="0" xfId="1618" applyFont="1" applyAlignment="1">
      <alignment horizontal="right" vertical="top" wrapText="1"/>
    </xf>
    <xf numFmtId="0" fontId="4" fillId="0" borderId="2" xfId="1618" applyFont="1" applyBorder="1" applyAlignment="1">
      <alignment vertical="top" wrapText="1"/>
    </xf>
    <xf numFmtId="0" fontId="4" fillId="0" borderId="2" xfId="1618" applyFont="1" applyBorder="1" applyAlignment="1">
      <alignment horizontal="right" vertical="top" wrapText="1"/>
    </xf>
    <xf numFmtId="0" fontId="4" fillId="0" borderId="3" xfId="1618" applyFont="1" applyBorder="1" applyAlignment="1">
      <alignment wrapText="1"/>
    </xf>
    <xf numFmtId="3" fontId="4" fillId="0" borderId="0" xfId="1618" applyNumberFormat="1" applyFont="1" applyAlignment="1">
      <alignment horizontal="right" vertical="top" wrapText="1"/>
    </xf>
    <xf numFmtId="0" fontId="5" fillId="0" borderId="0" xfId="1618" applyFont="1" applyAlignment="1">
      <alignment horizontal="left" vertical="top" wrapText="1"/>
    </xf>
    <xf numFmtId="168" fontId="5" fillId="0" borderId="0" xfId="766" applyNumberFormat="1" applyFont="1" applyFill="1" applyBorder="1" applyAlignment="1">
      <alignment horizontal="right" vertical="top" wrapText="1" indent="1"/>
    </xf>
    <xf numFmtId="168" fontId="4" fillId="0" borderId="0" xfId="766" applyNumberFormat="1" applyFont="1" applyFill="1" applyBorder="1" applyAlignment="1">
      <alignment horizontal="right" vertical="top" wrapText="1" indent="1"/>
    </xf>
    <xf numFmtId="0" fontId="4" fillId="0" borderId="2" xfId="1618" applyFont="1" applyBorder="1" applyAlignment="1">
      <alignment horizontal="left" vertical="top" wrapText="1"/>
    </xf>
    <xf numFmtId="168" fontId="4" fillId="0" borderId="2" xfId="766" applyNumberFormat="1" applyFont="1" applyFill="1" applyBorder="1" applyAlignment="1">
      <alignment vertical="top" wrapText="1"/>
    </xf>
    <xf numFmtId="169" fontId="4" fillId="0" borderId="2" xfId="337" applyNumberFormat="1" applyFont="1" applyFill="1" applyBorder="1" applyAlignment="1">
      <alignment vertical="top" wrapText="1"/>
    </xf>
    <xf numFmtId="0" fontId="4" fillId="0" borderId="3" xfId="1618" applyFont="1" applyBorder="1" applyAlignment="1">
      <alignment vertical="center" wrapText="1"/>
    </xf>
    <xf numFmtId="0" fontId="4" fillId="0" borderId="0" xfId="1618" applyFont="1" applyAlignment="1">
      <alignment horizontal="left" vertical="top" wrapText="1"/>
    </xf>
    <xf numFmtId="168" fontId="5" fillId="0" borderId="0" xfId="337" applyNumberFormat="1" applyFont="1" applyFill="1" applyBorder="1" applyAlignment="1">
      <alignment vertical="top" wrapText="1"/>
    </xf>
    <xf numFmtId="168" fontId="5" fillId="0" borderId="0" xfId="1" applyNumberFormat="1" applyFont="1" applyFill="1" applyAlignment="1">
      <alignment vertical="top" wrapText="1"/>
    </xf>
    <xf numFmtId="168" fontId="4" fillId="0" borderId="0" xfId="1" applyNumberFormat="1" applyFont="1" applyFill="1" applyBorder="1" applyAlignment="1">
      <alignment vertical="top" wrapText="1"/>
    </xf>
    <xf numFmtId="168" fontId="4" fillId="0" borderId="0" xfId="1" applyNumberFormat="1" applyFont="1" applyFill="1" applyAlignment="1"/>
    <xf numFmtId="3" fontId="4" fillId="0" borderId="0" xfId="2460" applyNumberFormat="1" applyFont="1" applyAlignment="1">
      <alignment horizontal="left" vertical="top" wrapText="1"/>
    </xf>
    <xf numFmtId="0" fontId="5" fillId="0" borderId="0" xfId="2460" applyFont="1" applyAlignment="1">
      <alignment vertical="top" wrapText="1"/>
    </xf>
    <xf numFmtId="0" fontId="7" fillId="0" borderId="0" xfId="2460" applyFont="1" applyAlignment="1">
      <alignment vertical="top" wrapText="1"/>
    </xf>
    <xf numFmtId="0" fontId="5" fillId="0" borderId="0" xfId="2460" applyFont="1" applyAlignment="1">
      <alignment horizontal="left" vertical="top" wrapText="1"/>
    </xf>
    <xf numFmtId="0" fontId="7" fillId="0" borderId="0" xfId="2460" applyFont="1" applyAlignment="1">
      <alignment horizontal="left" vertical="top" wrapText="1"/>
    </xf>
    <xf numFmtId="0" fontId="7" fillId="0" borderId="2" xfId="2460" applyFont="1" applyBorder="1" applyAlignment="1">
      <alignment horizontal="left" vertical="top" wrapText="1"/>
    </xf>
    <xf numFmtId="168" fontId="4" fillId="0" borderId="2" xfId="1" applyNumberFormat="1" applyFont="1" applyFill="1" applyBorder="1" applyAlignment="1">
      <alignment horizontal="right" vertical="top" wrapText="1"/>
    </xf>
    <xf numFmtId="0" fontId="4" fillId="0" borderId="0" xfId="1618" applyFont="1" applyAlignment="1">
      <alignment vertical="center" textRotation="180" wrapText="1"/>
    </xf>
    <xf numFmtId="0" fontId="4" fillId="0" borderId="2" xfId="1618" applyFont="1" applyBorder="1" applyAlignment="1">
      <alignment wrapText="1"/>
    </xf>
    <xf numFmtId="3" fontId="5" fillId="0" borderId="0" xfId="2460" applyNumberFormat="1" applyFont="1" applyAlignment="1">
      <alignment horizontal="right" vertical="top" wrapText="1" indent="1"/>
    </xf>
    <xf numFmtId="169" fontId="4" fillId="0" borderId="0" xfId="2" applyNumberFormat="1" applyFont="1" applyFill="1" applyBorder="1" applyAlignment="1">
      <alignment horizontal="right" vertical="top" wrapText="1" indent="1"/>
    </xf>
    <xf numFmtId="169" fontId="4" fillId="0" borderId="0" xfId="337" applyNumberFormat="1" applyFont="1" applyFill="1" applyBorder="1" applyAlignment="1">
      <alignment horizontal="right" vertical="top" wrapText="1" indent="1"/>
    </xf>
    <xf numFmtId="0" fontId="5" fillId="0" borderId="0" xfId="2421" applyFont="1" applyAlignment="1">
      <alignment horizontal="right" vertical="top" wrapText="1"/>
    </xf>
    <xf numFmtId="0" fontId="5" fillId="0" borderId="2" xfId="1618" applyFont="1" applyBorder="1" applyAlignment="1">
      <alignment horizontal="right" vertical="top" wrapText="1"/>
    </xf>
    <xf numFmtId="168" fontId="5" fillId="3" borderId="0" xfId="766" applyNumberFormat="1" applyFont="1" applyFill="1" applyBorder="1" applyAlignment="1">
      <alignment horizontal="right" vertical="top" wrapText="1" indent="1"/>
    </xf>
    <xf numFmtId="170" fontId="4" fillId="0" borderId="2" xfId="1" applyNumberFormat="1" applyFont="1" applyFill="1" applyBorder="1" applyAlignment="1">
      <alignment horizontal="right" vertical="top" wrapText="1"/>
    </xf>
    <xf numFmtId="168" fontId="1" fillId="0" borderId="0" xfId="337" applyNumberFormat="1" applyFont="1" applyFill="1" applyBorder="1" applyAlignment="1">
      <alignment horizontal="left" vertical="center" wrapText="1"/>
    </xf>
    <xf numFmtId="3" fontId="4" fillId="0" borderId="0" xfId="2460" applyNumberFormat="1" applyFont="1" applyAlignment="1">
      <alignment horizontal="right" vertical="top" wrapText="1" indent="1"/>
    </xf>
    <xf numFmtId="3" fontId="4" fillId="0" borderId="0" xfId="766" applyNumberFormat="1" applyFont="1" applyFill="1" applyBorder="1" applyAlignment="1">
      <alignment horizontal="right" vertical="top" wrapText="1" indent="1"/>
    </xf>
    <xf numFmtId="3" fontId="4" fillId="0" borderId="0" xfId="2" applyNumberFormat="1" applyFont="1" applyFill="1" applyBorder="1" applyAlignment="1">
      <alignment horizontal="right" vertical="top" wrapText="1" indent="1"/>
    </xf>
    <xf numFmtId="168" fontId="4" fillId="0" borderId="0" xfId="1" applyNumberFormat="1" applyFont="1" applyFill="1" applyAlignment="1">
      <alignment vertical="top" wrapText="1"/>
    </xf>
    <xf numFmtId="3" fontId="1" fillId="0" borderId="0" xfId="1618" applyNumberFormat="1" applyAlignment="1">
      <alignment horizontal="right"/>
    </xf>
    <xf numFmtId="164" fontId="0" fillId="0" borderId="2" xfId="0" applyBorder="1"/>
    <xf numFmtId="3" fontId="5" fillId="3" borderId="0" xfId="2460" applyNumberFormat="1" applyFont="1" applyFill="1" applyAlignment="1">
      <alignment horizontal="right" vertical="top" wrapText="1" indent="1"/>
    </xf>
    <xf numFmtId="3" fontId="0" fillId="0" borderId="0" xfId="0" applyNumberFormat="1"/>
    <xf numFmtId="168" fontId="4" fillId="0" borderId="2" xfId="766" applyNumberFormat="1" applyFont="1" applyFill="1" applyBorder="1" applyAlignment="1">
      <alignment horizontal="right" vertical="top" wrapText="1" indent="1"/>
    </xf>
    <xf numFmtId="169" fontId="4" fillId="0" borderId="2" xfId="337" applyNumberFormat="1" applyFont="1" applyFill="1" applyBorder="1" applyAlignment="1">
      <alignment horizontal="right" vertical="top" wrapText="1" indent="1"/>
    </xf>
    <xf numFmtId="168" fontId="5" fillId="0" borderId="0" xfId="337" applyNumberFormat="1" applyFont="1" applyFill="1" applyBorder="1" applyAlignment="1">
      <alignment horizontal="right" vertical="top" wrapText="1" indent="1"/>
    </xf>
    <xf numFmtId="168" fontId="4" fillId="0" borderId="2" xfId="766" applyNumberFormat="1" applyFont="1" applyFill="1" applyBorder="1" applyAlignment="1">
      <alignment horizontal="right" vertical="top" wrapText="1"/>
    </xf>
    <xf numFmtId="164" fontId="8" fillId="0" borderId="0" xfId="0" applyFont="1"/>
    <xf numFmtId="168" fontId="0" fillId="0" borderId="0" xfId="1" applyNumberFormat="1" applyFont="1"/>
    <xf numFmtId="0" fontId="1" fillId="2" borderId="0" xfId="1618" applyFill="1" applyAlignment="1">
      <alignment horizontal="right"/>
    </xf>
    <xf numFmtId="171" fontId="0" fillId="0" borderId="0" xfId="0" applyNumberFormat="1"/>
    <xf numFmtId="171" fontId="4" fillId="0" borderId="0" xfId="1618" applyNumberFormat="1" applyFont="1" applyAlignment="1">
      <alignment vertical="center" wrapText="1"/>
    </xf>
    <xf numFmtId="171" fontId="4" fillId="0" borderId="0" xfId="1618" applyNumberFormat="1" applyFont="1" applyAlignment="1">
      <alignment vertical="top" wrapText="1"/>
    </xf>
    <xf numFmtId="171" fontId="7" fillId="0" borderId="0" xfId="2460" applyNumberFormat="1" applyFont="1" applyAlignment="1">
      <alignment horizontal="left" vertical="top" wrapText="1"/>
    </xf>
    <xf numFmtId="1" fontId="4" fillId="0" borderId="0" xfId="1618" applyNumberFormat="1" applyFont="1" applyAlignment="1">
      <alignment vertical="top" wrapText="1"/>
    </xf>
    <xf numFmtId="1" fontId="4" fillId="0" borderId="0" xfId="766" applyNumberFormat="1" applyFont="1" applyFill="1" applyBorder="1" applyAlignment="1">
      <alignment horizontal="right" vertical="top" wrapText="1" indent="1"/>
    </xf>
    <xf numFmtId="168" fontId="5" fillId="0" borderId="0" xfId="2460" applyNumberFormat="1" applyFont="1" applyAlignment="1">
      <alignment horizontal="right" vertical="top" wrapText="1" indent="1"/>
    </xf>
    <xf numFmtId="168" fontId="4" fillId="0" borderId="0" xfId="2" applyNumberFormat="1" applyFont="1" applyFill="1" applyBorder="1" applyAlignment="1">
      <alignment horizontal="right" vertical="top" wrapText="1" indent="1"/>
    </xf>
    <xf numFmtId="168" fontId="4" fillId="0" borderId="0" xfId="2460" applyNumberFormat="1" applyFont="1" applyAlignment="1">
      <alignment horizontal="right" vertical="top" wrapText="1" indent="1"/>
    </xf>
    <xf numFmtId="168" fontId="5" fillId="3" borderId="0" xfId="2460" applyNumberFormat="1" applyFont="1" applyFill="1" applyAlignment="1">
      <alignment horizontal="right" vertical="top" wrapText="1" indent="1"/>
    </xf>
    <xf numFmtId="170" fontId="4" fillId="0" borderId="0" xfId="766" applyNumberFormat="1" applyFont="1" applyFill="1" applyBorder="1" applyAlignment="1">
      <alignment horizontal="right" vertical="top" wrapText="1" indent="1"/>
    </xf>
    <xf numFmtId="170" fontId="4" fillId="0" borderId="2" xfId="766" applyNumberFormat="1" applyFont="1" applyFill="1" applyBorder="1" applyAlignment="1">
      <alignment horizontal="right" vertical="top" wrapText="1"/>
    </xf>
    <xf numFmtId="170" fontId="1" fillId="0" borderId="0" xfId="1618" applyNumberFormat="1" applyAlignment="1">
      <alignment horizontal="right"/>
    </xf>
    <xf numFmtId="165" fontId="5" fillId="0" borderId="0" xfId="1" applyFont="1" applyAlignment="1">
      <alignment vertical="top" wrapText="1"/>
    </xf>
    <xf numFmtId="168" fontId="4" fillId="0" borderId="0" xfId="766" applyNumberFormat="1" applyFont="1" applyFill="1" applyBorder="1" applyAlignment="1">
      <alignment vertical="top" wrapText="1"/>
    </xf>
    <xf numFmtId="3" fontId="4" fillId="0" borderId="0" xfId="766" applyNumberFormat="1" applyFont="1" applyFill="1" applyBorder="1" applyAlignment="1">
      <alignment vertical="top" wrapText="1"/>
    </xf>
    <xf numFmtId="3" fontId="0" fillId="0" borderId="2" xfId="0" applyNumberFormat="1" applyBorder="1"/>
    <xf numFmtId="168" fontId="4" fillId="0" borderId="0" xfId="1" applyNumberFormat="1" applyFont="1" applyFill="1" applyBorder="1" applyAlignment="1">
      <alignment horizontal="right" vertical="top" wrapText="1" indent="1"/>
    </xf>
    <xf numFmtId="168" fontId="1" fillId="0" borderId="0" xfId="337" applyNumberFormat="1" applyFont="1" applyFill="1" applyBorder="1" applyAlignment="1">
      <alignment horizontal="right" vertical="center" wrapText="1" indent="1"/>
    </xf>
    <xf numFmtId="3" fontId="4" fillId="0" borderId="0" xfId="0" applyNumberFormat="1" applyFont="1" applyAlignment="1">
      <alignment horizontal="right" indent="1"/>
    </xf>
    <xf numFmtId="168" fontId="4" fillId="0" borderId="2" xfId="766" applyNumberFormat="1" applyFont="1" applyFill="1" applyBorder="1" applyAlignment="1">
      <alignment horizontal="right" vertical="top" wrapText="1" indent="2"/>
    </xf>
    <xf numFmtId="168" fontId="2" fillId="0" borderId="0" xfId="1" applyNumberFormat="1" applyFont="1" applyFill="1" applyBorder="1" applyAlignment="1">
      <alignment vertical="top"/>
    </xf>
    <xf numFmtId="168" fontId="1" fillId="0" borderId="0" xfId="1" applyNumberFormat="1" applyFont="1" applyFill="1" applyBorder="1" applyAlignment="1">
      <alignment vertical="top"/>
    </xf>
    <xf numFmtId="168" fontId="4" fillId="0" borderId="0" xfId="1" applyNumberFormat="1" applyFont="1" applyFill="1" applyBorder="1" applyAlignment="1">
      <alignment vertical="top"/>
    </xf>
    <xf numFmtId="3" fontId="5" fillId="0" borderId="0" xfId="2460" applyNumberFormat="1" applyFont="1" applyAlignment="1">
      <alignment horizontal="right" vertical="top" indent="1"/>
    </xf>
    <xf numFmtId="168" fontId="4" fillId="0" borderId="0" xfId="1" applyNumberFormat="1" applyFont="1" applyAlignment="1">
      <alignment horizontal="right" vertical="top" indent="1"/>
    </xf>
    <xf numFmtId="169" fontId="4" fillId="0" borderId="0" xfId="2" applyNumberFormat="1" applyFont="1" applyFill="1" applyBorder="1" applyAlignment="1">
      <alignment horizontal="right" vertical="top" indent="1"/>
    </xf>
    <xf numFmtId="169" fontId="4" fillId="0" borderId="0" xfId="337" applyNumberFormat="1" applyFont="1" applyFill="1" applyBorder="1" applyAlignment="1">
      <alignment horizontal="right" vertical="top" indent="1"/>
    </xf>
    <xf numFmtId="168" fontId="5" fillId="0" borderId="0" xfId="1" applyNumberFormat="1" applyFont="1" applyAlignment="1">
      <alignment horizontal="right" vertical="top" indent="1"/>
    </xf>
    <xf numFmtId="168" fontId="1" fillId="0" borderId="0" xfId="1" applyNumberFormat="1" applyFont="1" applyFill="1" applyBorder="1" applyAlignment="1">
      <alignment horizontal="right" vertical="top" indent="1"/>
    </xf>
    <xf numFmtId="169" fontId="4" fillId="0" borderId="0" xfId="2" applyNumberFormat="1" applyFont="1" applyFill="1" applyBorder="1" applyAlignment="1">
      <alignment horizontal="right" vertical="top"/>
    </xf>
    <xf numFmtId="169" fontId="4" fillId="0" borderId="0" xfId="337" applyNumberFormat="1" applyFont="1" applyFill="1" applyBorder="1" applyAlignment="1">
      <alignment horizontal="right" vertical="top"/>
    </xf>
    <xf numFmtId="168" fontId="1" fillId="3" borderId="0" xfId="1" applyNumberFormat="1" applyFont="1" applyFill="1" applyBorder="1" applyAlignment="1">
      <alignment horizontal="right" vertical="top" indent="1"/>
    </xf>
    <xf numFmtId="168" fontId="4" fillId="0" borderId="2" xfId="1" applyNumberFormat="1" applyFont="1" applyFill="1" applyBorder="1" applyAlignment="1">
      <alignment horizontal="right" vertical="top" wrapText="1" indent="1"/>
    </xf>
    <xf numFmtId="168" fontId="5" fillId="0" borderId="0" xfId="1" applyNumberFormat="1" applyFont="1" applyFill="1" applyBorder="1" applyAlignment="1">
      <alignment horizontal="right" vertical="top" wrapText="1" indent="1"/>
    </xf>
    <xf numFmtId="168" fontId="5" fillId="0" borderId="0" xfId="1" applyNumberFormat="1" applyFont="1" applyAlignment="1">
      <alignment horizontal="right" vertical="top" wrapText="1" indent="1"/>
    </xf>
    <xf numFmtId="168" fontId="4" fillId="0" borderId="0" xfId="1" applyNumberFormat="1" applyFont="1" applyAlignment="1">
      <alignment horizontal="right" vertical="top" wrapText="1" indent="1"/>
    </xf>
    <xf numFmtId="165" fontId="0" fillId="0" borderId="0" xfId="1" applyFont="1"/>
    <xf numFmtId="168" fontId="1" fillId="0" borderId="0" xfId="1" applyNumberFormat="1" applyFont="1" applyAlignment="1">
      <alignment horizontal="right" vertical="center" indent="1"/>
    </xf>
    <xf numFmtId="168" fontId="4" fillId="0" borderId="0" xfId="1" applyNumberFormat="1" applyFont="1" applyAlignment="1">
      <alignment horizontal="right" indent="1"/>
    </xf>
    <xf numFmtId="168" fontId="1" fillId="0" borderId="0" xfId="1" applyNumberFormat="1" applyFont="1" applyBorder="1" applyAlignment="1">
      <alignment horizontal="right" vertical="center" indent="1"/>
    </xf>
    <xf numFmtId="168" fontId="1" fillId="0" borderId="0" xfId="1" applyNumberFormat="1" applyFont="1" applyFill="1" applyBorder="1" applyAlignment="1">
      <alignment horizontal="right" vertical="center" wrapText="1" indent="1"/>
    </xf>
    <xf numFmtId="164" fontId="2" fillId="0" borderId="0" xfId="2319" applyFont="1" applyAlignment="1">
      <alignment vertical="top" wrapText="1"/>
    </xf>
    <xf numFmtId="168" fontId="2" fillId="0" borderId="0" xfId="1" applyNumberFormat="1" applyFont="1" applyAlignment="1">
      <alignment horizontal="right" vertical="center" indent="1"/>
    </xf>
    <xf numFmtId="0" fontId="1" fillId="0" borderId="1" xfId="1618" applyBorder="1"/>
    <xf numFmtId="168" fontId="1" fillId="0" borderId="1" xfId="1" applyNumberFormat="1" applyFont="1" applyBorder="1" applyAlignment="1">
      <alignment horizontal="right" vertical="center" indent="1"/>
    </xf>
    <xf numFmtId="0" fontId="1" fillId="0" borderId="0" xfId="1618" applyAlignment="1">
      <alignment vertical="top"/>
    </xf>
    <xf numFmtId="168" fontId="1" fillId="0" borderId="0" xfId="1" applyNumberFormat="1" applyFont="1" applyBorder="1" applyAlignment="1">
      <alignment horizontal="right" vertical="top" indent="1"/>
    </xf>
    <xf numFmtId="168" fontId="1" fillId="0" borderId="4" xfId="1" applyNumberFormat="1" applyFont="1" applyBorder="1" applyAlignment="1">
      <alignment horizontal="right" vertical="top" indent="1"/>
    </xf>
    <xf numFmtId="0" fontId="9" fillId="0" borderId="0" xfId="1618" applyFont="1" applyAlignment="1">
      <alignment horizontal="left" vertical="center"/>
    </xf>
    <xf numFmtId="168" fontId="2" fillId="3" borderId="0" xfId="1" applyNumberFormat="1" applyFont="1" applyFill="1" applyAlignment="1">
      <alignment horizontal="right" vertical="center" indent="1"/>
    </xf>
    <xf numFmtId="172" fontId="4" fillId="0" borderId="0" xfId="2926" applyNumberFormat="1" applyFont="1" applyAlignment="1">
      <alignment horizontal="right" vertical="center"/>
    </xf>
    <xf numFmtId="0" fontId="1" fillId="0" borderId="5" xfId="1618" applyBorder="1" applyAlignment="1">
      <alignment wrapText="1"/>
    </xf>
    <xf numFmtId="0" fontId="3" fillId="0" borderId="0" xfId="1618" applyFont="1" applyAlignment="1">
      <alignment vertical="center"/>
    </xf>
    <xf numFmtId="0" fontId="3" fillId="0" borderId="0" xfId="1618" applyFont="1" applyAlignment="1">
      <alignment horizontal="left" vertical="center"/>
    </xf>
    <xf numFmtId="168" fontId="1" fillId="0" borderId="0" xfId="1" applyNumberFormat="1" applyFont="1" applyBorder="1" applyAlignment="1">
      <alignment horizontal="left" vertical="center"/>
    </xf>
    <xf numFmtId="168" fontId="4" fillId="0" borderId="0" xfId="1" applyNumberFormat="1" applyFont="1" applyFill="1" applyBorder="1" applyAlignment="1">
      <alignment horizontal="right" vertical="center" indent="1"/>
    </xf>
    <xf numFmtId="168" fontId="4" fillId="0" borderId="0" xfId="1" applyNumberFormat="1" applyFont="1" applyAlignment="1">
      <alignment horizontal="right" vertical="center" indent="1"/>
    </xf>
    <xf numFmtId="168" fontId="2" fillId="0" borderId="0" xfId="1618" applyNumberFormat="1" applyFont="1" applyAlignment="1">
      <alignment horizontal="right" vertical="center" indent="1"/>
    </xf>
    <xf numFmtId="0" fontId="11" fillId="0" borderId="0" xfId="1618" applyFont="1" applyAlignment="1">
      <alignment horizontal="left"/>
    </xf>
    <xf numFmtId="0" fontId="12" fillId="0" borderId="0" xfId="1618" applyFont="1" applyAlignment="1">
      <alignment horizontal="left"/>
    </xf>
    <xf numFmtId="168" fontId="1" fillId="0" borderId="0" xfId="1618" applyNumberFormat="1" applyAlignment="1">
      <alignment horizontal="right"/>
    </xf>
    <xf numFmtId="168" fontId="2" fillId="0" borderId="0" xfId="1" applyNumberFormat="1" applyFont="1" applyFill="1" applyAlignment="1">
      <alignment horizontal="right" vertical="center" indent="1"/>
    </xf>
    <xf numFmtId="168" fontId="1" fillId="0" borderId="0" xfId="1" applyNumberFormat="1" applyFont="1" applyFill="1" applyAlignment="1">
      <alignment horizontal="right" vertical="center" indent="1"/>
    </xf>
    <xf numFmtId="168" fontId="13" fillId="0" borderId="0" xfId="1" applyNumberFormat="1" applyFont="1" applyAlignment="1">
      <alignment horizontal="right" vertical="center" indent="1"/>
    </xf>
    <xf numFmtId="168" fontId="1" fillId="0" borderId="0" xfId="1" applyNumberFormat="1" applyFont="1" applyFill="1" applyBorder="1" applyAlignment="1">
      <alignment horizontal="right" vertical="center" indent="1"/>
    </xf>
    <xf numFmtId="168" fontId="1" fillId="0" borderId="0" xfId="1618" applyNumberFormat="1"/>
    <xf numFmtId="168" fontId="1" fillId="0" borderId="0" xfId="1618" applyNumberFormat="1" applyAlignment="1">
      <alignment vertical="center"/>
    </xf>
    <xf numFmtId="164" fontId="0" fillId="0" borderId="0" xfId="0" applyAlignment="1">
      <alignment vertical="top"/>
    </xf>
    <xf numFmtId="168" fontId="4" fillId="0" borderId="0" xfId="1" applyNumberFormat="1" applyFont="1"/>
    <xf numFmtId="164" fontId="4" fillId="0" borderId="0" xfId="0" applyFont="1"/>
    <xf numFmtId="168" fontId="5" fillId="0" borderId="0" xfId="1" applyNumberFormat="1" applyFont="1" applyAlignment="1">
      <alignment horizontal="left" wrapText="1" indent="2"/>
    </xf>
    <xf numFmtId="164" fontId="4" fillId="0" borderId="0" xfId="0" applyFont="1" applyAlignment="1">
      <alignment horizontal="left" indent="1"/>
    </xf>
    <xf numFmtId="168" fontId="4" fillId="0" borderId="0" xfId="1" applyNumberFormat="1" applyFont="1" applyAlignment="1">
      <alignment horizontal="left" wrapText="1" indent="2"/>
    </xf>
    <xf numFmtId="168" fontId="4" fillId="0" borderId="0" xfId="1" applyNumberFormat="1" applyFont="1" applyBorder="1" applyAlignment="1">
      <alignment horizontal="left" vertical="top" wrapText="1" indent="2"/>
    </xf>
    <xf numFmtId="168" fontId="4" fillId="0" borderId="2" xfId="1" applyNumberFormat="1" applyFont="1" applyFill="1" applyBorder="1" applyAlignment="1">
      <alignment horizontal="right" vertical="top" wrapText="1" indent="2"/>
    </xf>
    <xf numFmtId="168" fontId="5" fillId="0" borderId="0" xfId="1" applyNumberFormat="1" applyFont="1" applyFill="1" applyBorder="1" applyAlignment="1">
      <alignment horizontal="right" vertical="top" wrapText="1" indent="2"/>
    </xf>
    <xf numFmtId="168" fontId="5" fillId="0" borderId="0" xfId="1" applyNumberFormat="1" applyFont="1" applyAlignment="1">
      <alignment horizontal="right" wrapText="1" indent="1"/>
    </xf>
    <xf numFmtId="168" fontId="4" fillId="0" borderId="0" xfId="1" applyNumberFormat="1" applyFont="1" applyBorder="1" applyAlignment="1">
      <alignment horizontal="right" vertical="top" wrapText="1" indent="1"/>
    </xf>
    <xf numFmtId="168" fontId="4" fillId="0" borderId="0" xfId="1" applyNumberFormat="1" applyFont="1" applyFill="1" applyBorder="1" applyAlignment="1">
      <alignment horizontal="right" vertical="top" wrapText="1" indent="2"/>
    </xf>
    <xf numFmtId="168" fontId="5" fillId="0" borderId="0" xfId="1" applyNumberFormat="1" applyFont="1" applyBorder="1" applyAlignment="1">
      <alignment horizontal="right" vertical="top" wrapText="1" indent="1"/>
    </xf>
    <xf numFmtId="168" fontId="4" fillId="0" borderId="0" xfId="1" applyNumberFormat="1" applyFont="1" applyAlignment="1">
      <alignment horizontal="right" vertical="top" wrapText="1" indent="2"/>
    </xf>
    <xf numFmtId="0" fontId="4" fillId="0" borderId="0" xfId="2460" applyFont="1" applyAlignment="1">
      <alignment horizontal="left" vertical="top" wrapText="1"/>
    </xf>
    <xf numFmtId="168" fontId="5" fillId="0" borderId="0" xfId="1" applyNumberFormat="1" applyFont="1" applyAlignment="1">
      <alignment horizontal="right" indent="1"/>
    </xf>
    <xf numFmtId="3" fontId="4" fillId="0" borderId="2" xfId="2460" applyNumberFormat="1" applyFont="1" applyBorder="1" applyAlignment="1">
      <alignment horizontal="left" vertical="top" wrapText="1"/>
    </xf>
    <xf numFmtId="169" fontId="4" fillId="0" borderId="2" xfId="2" applyNumberFormat="1" applyFont="1" applyFill="1" applyBorder="1" applyAlignment="1">
      <alignment horizontal="right" vertical="top" wrapText="1"/>
    </xf>
    <xf numFmtId="169" fontId="4" fillId="0" borderId="2" xfId="337" applyNumberFormat="1" applyFont="1" applyFill="1" applyBorder="1" applyAlignment="1">
      <alignment horizontal="right" vertical="top" wrapText="1"/>
    </xf>
    <xf numFmtId="164" fontId="4" fillId="0" borderId="0" xfId="0" applyFont="1" applyAlignment="1">
      <alignment horizontal="left" indent="2"/>
    </xf>
    <xf numFmtId="168" fontId="5" fillId="0" borderId="0" xfId="1" applyNumberFormat="1" applyFont="1" applyFill="1" applyAlignment="1">
      <alignment horizontal="left" wrapText="1" indent="3"/>
    </xf>
    <xf numFmtId="168" fontId="4" fillId="0" borderId="0" xfId="1" applyNumberFormat="1" applyFont="1" applyFill="1" applyBorder="1" applyAlignment="1">
      <alignment horizontal="left" vertical="top" wrapText="1" indent="2"/>
    </xf>
    <xf numFmtId="168" fontId="4" fillId="0" borderId="0" xfId="1" applyNumberFormat="1" applyFont="1" applyBorder="1" applyAlignment="1">
      <alignment horizontal="left" vertical="top" wrapText="1" indent="1"/>
    </xf>
    <xf numFmtId="165" fontId="5" fillId="0" borderId="0" xfId="1" applyFont="1" applyFill="1" applyBorder="1" applyAlignment="1">
      <alignment horizontal="right" vertical="top" wrapText="1" indent="2"/>
    </xf>
    <xf numFmtId="170" fontId="4" fillId="0" borderId="2" xfId="2" applyNumberFormat="1" applyFont="1" applyFill="1" applyBorder="1" applyAlignment="1">
      <alignment horizontal="right" vertical="top" wrapText="1"/>
    </xf>
    <xf numFmtId="3" fontId="4" fillId="0" borderId="0" xfId="1" applyNumberFormat="1" applyFont="1" applyBorder="1" applyAlignment="1">
      <alignment horizontal="right" vertical="top" wrapText="1" indent="1"/>
    </xf>
    <xf numFmtId="168" fontId="4" fillId="0" borderId="0" xfId="1" applyNumberFormat="1" applyFont="1" applyAlignment="1">
      <alignment horizontal="right" vertical="top"/>
    </xf>
    <xf numFmtId="168" fontId="4" fillId="0" borderId="0" xfId="766" applyNumberFormat="1" applyFont="1" applyFill="1" applyBorder="1" applyAlignment="1">
      <alignment horizontal="right" vertical="top" wrapText="1"/>
    </xf>
    <xf numFmtId="0" fontId="4" fillId="0" borderId="1" xfId="1618" applyFont="1" applyBorder="1" applyAlignment="1">
      <alignment vertical="top" wrapText="1"/>
    </xf>
    <xf numFmtId="0" fontId="5" fillId="0" borderId="1" xfId="2460" applyFont="1" applyBorder="1" applyAlignment="1">
      <alignment vertical="top" wrapText="1"/>
    </xf>
    <xf numFmtId="168" fontId="4" fillId="0" borderId="1" xfId="766" applyNumberFormat="1" applyFont="1" applyFill="1" applyBorder="1" applyAlignment="1">
      <alignment horizontal="right" vertical="top" wrapText="1"/>
    </xf>
    <xf numFmtId="3" fontId="4" fillId="0" borderId="1" xfId="2460" applyNumberFormat="1" applyFont="1" applyBorder="1" applyAlignment="1">
      <alignment horizontal="left" vertical="top" wrapText="1"/>
    </xf>
    <xf numFmtId="169" fontId="4" fillId="0" borderId="0" xfId="2" applyNumberFormat="1" applyFont="1" applyFill="1" applyBorder="1" applyAlignment="1">
      <alignment horizontal="right" vertical="top" wrapText="1"/>
    </xf>
    <xf numFmtId="169" fontId="4" fillId="0" borderId="0" xfId="337" applyNumberFormat="1" applyFont="1" applyFill="1" applyBorder="1" applyAlignment="1">
      <alignment horizontal="right" vertical="top" wrapText="1"/>
    </xf>
    <xf numFmtId="3" fontId="4" fillId="0" borderId="0" xfId="1" applyNumberFormat="1" applyFont="1" applyFill="1" applyBorder="1" applyAlignment="1">
      <alignment horizontal="right" vertical="top" wrapText="1" indent="1"/>
    </xf>
    <xf numFmtId="164" fontId="0" fillId="0" borderId="0" xfId="0" applyAlignment="1">
      <alignment horizontal="right"/>
    </xf>
    <xf numFmtId="173" fontId="4" fillId="0" borderId="0" xfId="766" applyNumberFormat="1" applyFont="1" applyFill="1" applyBorder="1" applyAlignment="1">
      <alignment horizontal="right" vertical="top" wrapText="1"/>
    </xf>
    <xf numFmtId="173" fontId="4" fillId="0" borderId="1" xfId="766" applyNumberFormat="1" applyFont="1" applyFill="1" applyBorder="1" applyAlignment="1">
      <alignment horizontal="right" vertical="top" wrapText="1"/>
    </xf>
    <xf numFmtId="164" fontId="1" fillId="3" borderId="0" xfId="0" applyFont="1" applyFill="1"/>
    <xf numFmtId="164" fontId="14" fillId="3" borderId="1" xfId="0" applyFont="1" applyFill="1" applyBorder="1"/>
    <xf numFmtId="164" fontId="15" fillId="3" borderId="1" xfId="0" applyFont="1" applyFill="1" applyBorder="1"/>
    <xf numFmtId="164" fontId="14" fillId="3" borderId="1" xfId="0" applyFont="1" applyFill="1" applyBorder="1" applyAlignment="1">
      <alignment horizontal="right"/>
    </xf>
    <xf numFmtId="164" fontId="16" fillId="3" borderId="0" xfId="0" applyFont="1" applyFill="1"/>
    <xf numFmtId="164" fontId="1" fillId="3" borderId="0" xfId="0" applyFont="1" applyFill="1" applyAlignment="1">
      <alignment horizontal="right"/>
    </xf>
    <xf numFmtId="164" fontId="2" fillId="3" borderId="0" xfId="0" applyFont="1" applyFill="1"/>
    <xf numFmtId="164" fontId="17" fillId="3" borderId="0" xfId="0" applyFont="1" applyFill="1" applyAlignment="1">
      <alignment horizontal="right"/>
    </xf>
    <xf numFmtId="164" fontId="2" fillId="3" borderId="0" xfId="0" applyFont="1" applyFill="1" applyAlignment="1">
      <alignment horizontal="right"/>
    </xf>
    <xf numFmtId="164" fontId="3" fillId="3" borderId="0" xfId="0" applyFont="1" applyFill="1"/>
    <xf numFmtId="164" fontId="3" fillId="3" borderId="0" xfId="0" applyFont="1" applyFill="1" applyAlignment="1">
      <alignment horizontal="right"/>
    </xf>
    <xf numFmtId="164" fontId="17" fillId="3" borderId="0" xfId="0" applyFont="1" applyFill="1"/>
    <xf numFmtId="164" fontId="18" fillId="3" borderId="0" xfId="0" applyFont="1" applyFill="1" applyAlignment="1">
      <alignment horizontal="right"/>
    </xf>
    <xf numFmtId="164" fontId="1" fillId="3" borderId="1" xfId="0" applyFont="1" applyFill="1" applyBorder="1"/>
    <xf numFmtId="164" fontId="16" fillId="3" borderId="1" xfId="0" applyFont="1" applyFill="1" applyBorder="1"/>
    <xf numFmtId="164" fontId="1" fillId="3" borderId="1" xfId="0" applyFont="1" applyFill="1" applyBorder="1" applyAlignment="1">
      <alignment horizontal="right"/>
    </xf>
    <xf numFmtId="0" fontId="5" fillId="0" borderId="6" xfId="1618" applyFont="1" applyBorder="1" applyAlignment="1">
      <alignment horizontal="right" vertical="top" wrapText="1"/>
    </xf>
    <xf numFmtId="168" fontId="1" fillId="3" borderId="0" xfId="766" applyNumberFormat="1" applyFont="1" applyFill="1" applyBorder="1"/>
    <xf numFmtId="168" fontId="2" fillId="3" borderId="0" xfId="766" applyNumberFormat="1" applyFont="1" applyFill="1" applyBorder="1" applyAlignment="1">
      <alignment horizontal="right" indent="1"/>
    </xf>
    <xf numFmtId="0" fontId="4" fillId="0" borderId="7" xfId="1618" applyFont="1" applyBorder="1" applyAlignment="1">
      <alignment horizontal="right" vertical="top" wrapText="1"/>
    </xf>
    <xf numFmtId="3" fontId="1" fillId="3" borderId="0" xfId="0" applyNumberFormat="1" applyFont="1" applyFill="1"/>
    <xf numFmtId="168" fontId="1" fillId="3" borderId="0" xfId="766" applyNumberFormat="1" applyFont="1" applyFill="1" applyBorder="1" applyAlignment="1">
      <alignment horizontal="right" indent="1"/>
    </xf>
    <xf numFmtId="164" fontId="1" fillId="3" borderId="1" xfId="0" applyFont="1" applyFill="1" applyBorder="1" applyAlignment="1">
      <alignment horizontal="right" indent="1"/>
    </xf>
    <xf numFmtId="164" fontId="3" fillId="3" borderId="0" xfId="0" applyFont="1" applyFill="1" applyAlignment="1">
      <alignment horizontal="left" indent="1"/>
    </xf>
    <xf numFmtId="164" fontId="17" fillId="3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right" indent="1"/>
    </xf>
    <xf numFmtId="164" fontId="2" fillId="3" borderId="0" xfId="0" applyFont="1" applyFill="1" applyAlignment="1">
      <alignment horizontal="left" indent="1"/>
    </xf>
    <xf numFmtId="0" fontId="5" fillId="0" borderId="8" xfId="1618" applyFont="1" applyBorder="1" applyAlignment="1">
      <alignment horizontal="right" vertical="top" wrapText="1"/>
    </xf>
    <xf numFmtId="168" fontId="2" fillId="3" borderId="0" xfId="766" applyNumberFormat="1" applyFont="1" applyFill="1" applyAlignment="1">
      <alignment horizontal="right"/>
    </xf>
    <xf numFmtId="168" fontId="1" fillId="3" borderId="0" xfId="766" applyNumberFormat="1" applyFont="1" applyFill="1"/>
    <xf numFmtId="168" fontId="1" fillId="3" borderId="0" xfId="766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right"/>
    </xf>
    <xf numFmtId="3" fontId="1" fillId="3" borderId="0" xfId="0" applyNumberFormat="1" applyFont="1" applyFill="1" applyAlignment="1">
      <alignment horizontal="right"/>
    </xf>
    <xf numFmtId="3" fontId="2" fillId="3" borderId="0" xfId="0" applyNumberFormat="1" applyFont="1" applyFill="1"/>
    <xf numFmtId="164" fontId="0" fillId="0" borderId="1" xfId="0" applyBorder="1"/>
    <xf numFmtId="168" fontId="2" fillId="3" borderId="0" xfId="1" applyNumberFormat="1" applyFont="1" applyFill="1" applyBorder="1" applyAlignment="1">
      <alignment horizontal="right" indent="1"/>
    </xf>
    <xf numFmtId="168" fontId="1" fillId="3" borderId="0" xfId="1" applyNumberFormat="1" applyFont="1" applyFill="1" applyAlignment="1">
      <alignment horizontal="right" indent="1"/>
    </xf>
    <xf numFmtId="3" fontId="2" fillId="3" borderId="0" xfId="0" applyNumberFormat="1" applyFont="1" applyFill="1" applyAlignment="1">
      <alignment horizontal="right" indent="1"/>
    </xf>
    <xf numFmtId="168" fontId="2" fillId="3" borderId="0" xfId="1" applyNumberFormat="1" applyFont="1" applyFill="1" applyAlignment="1">
      <alignment horizontal="right" indent="1"/>
    </xf>
    <xf numFmtId="168" fontId="4" fillId="3" borderId="0" xfId="1" applyNumberFormat="1" applyFont="1" applyFill="1" applyAlignment="1">
      <alignment horizontal="right" indent="1"/>
    </xf>
    <xf numFmtId="164" fontId="14" fillId="3" borderId="0" xfId="0" applyFont="1" applyFill="1" applyAlignment="1">
      <alignment horizontal="right"/>
    </xf>
    <xf numFmtId="164" fontId="4" fillId="3" borderId="0" xfId="0" applyFont="1" applyFill="1" applyAlignment="1">
      <alignment horizontal="right" indent="1"/>
    </xf>
    <xf numFmtId="164" fontId="4" fillId="0" borderId="0" xfId="0" applyFont="1" applyAlignment="1">
      <alignment horizontal="right" indent="1"/>
    </xf>
    <xf numFmtId="164" fontId="0" fillId="3" borderId="0" xfId="0" applyFill="1"/>
    <xf numFmtId="0" fontId="14" fillId="0" borderId="1" xfId="1974" applyFont="1" applyBorder="1" applyAlignment="1">
      <alignment horizontal="center"/>
    </xf>
    <xf numFmtId="0" fontId="20" fillId="0" borderId="1" xfId="1974" applyFont="1" applyBorder="1" applyAlignment="1">
      <alignment horizontal="center"/>
    </xf>
    <xf numFmtId="0" fontId="14" fillId="0" borderId="1" xfId="1974" applyFont="1" applyBorder="1" applyAlignment="1">
      <alignment horizontal="right"/>
    </xf>
    <xf numFmtId="0" fontId="14" fillId="0" borderId="1" xfId="1974" applyFont="1" applyBorder="1"/>
    <xf numFmtId="164" fontId="1" fillId="0" borderId="0" xfId="0" applyFont="1"/>
    <xf numFmtId="49" fontId="2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174" fontId="2" fillId="0" borderId="0" xfId="0" applyNumberFormat="1" applyFont="1" applyAlignment="1">
      <alignment horizontal="right" vertical="top" wrapText="1"/>
    </xf>
    <xf numFmtId="49" fontId="22" fillId="0" borderId="0" xfId="0" applyNumberFormat="1" applyFont="1" applyAlignment="1">
      <alignment horizontal="center" vertical="center"/>
    </xf>
    <xf numFmtId="0" fontId="23" fillId="0" borderId="0" xfId="1974" applyFont="1" applyAlignment="1">
      <alignment horizontal="center" vertical="top"/>
    </xf>
    <xf numFmtId="49" fontId="22" fillId="0" borderId="0" xfId="0" applyNumberFormat="1" applyFont="1" applyAlignment="1">
      <alignment horizontal="right" vertical="center"/>
    </xf>
    <xf numFmtId="49" fontId="24" fillId="0" borderId="0" xfId="0" applyNumberFormat="1" applyFont="1" applyAlignment="1">
      <alignment horizontal="center" vertical="center"/>
    </xf>
    <xf numFmtId="164" fontId="1" fillId="3" borderId="3" xfId="0" applyFont="1" applyFill="1" applyBorder="1"/>
    <xf numFmtId="164" fontId="16" fillId="3" borderId="3" xfId="0" applyFont="1" applyFill="1" applyBorder="1"/>
    <xf numFmtId="164" fontId="1" fillId="3" borderId="3" xfId="0" applyFont="1" applyFill="1" applyBorder="1" applyAlignment="1">
      <alignment horizontal="right"/>
    </xf>
    <xf numFmtId="168" fontId="1" fillId="3" borderId="0" xfId="0" applyNumberFormat="1" applyFont="1" applyFill="1" applyAlignment="1">
      <alignment horizontal="right" indent="1"/>
    </xf>
    <xf numFmtId="3" fontId="5" fillId="0" borderId="0" xfId="1974" applyNumberFormat="1" applyFont="1" applyAlignment="1">
      <alignment horizontal="right" vertical="top" indent="1"/>
    </xf>
    <xf numFmtId="3" fontId="3" fillId="3" borderId="0" xfId="0" applyNumberFormat="1" applyFont="1" applyFill="1"/>
    <xf numFmtId="3" fontId="4" fillId="0" borderId="0" xfId="1974" applyNumberFormat="1" applyFont="1" applyAlignment="1">
      <alignment horizontal="right" vertical="top" indent="1"/>
    </xf>
    <xf numFmtId="3" fontId="1" fillId="3" borderId="0" xfId="766" applyNumberFormat="1" applyFont="1" applyFill="1" applyBorder="1" applyAlignment="1">
      <alignment horizontal="right" indent="1"/>
    </xf>
    <xf numFmtId="0" fontId="4" fillId="0" borderId="9" xfId="1618" applyFont="1" applyBorder="1" applyAlignment="1">
      <alignment horizontal="right" vertical="top" wrapText="1"/>
    </xf>
    <xf numFmtId="175" fontId="4" fillId="0" borderId="0" xfId="1974" applyNumberFormat="1" applyFont="1" applyAlignment="1">
      <alignment horizontal="right" vertical="top" indent="1"/>
    </xf>
    <xf numFmtId="175" fontId="1" fillId="3" borderId="0" xfId="766" applyNumberFormat="1" applyFont="1" applyFill="1" applyBorder="1" applyAlignment="1">
      <alignment horizontal="right" indent="1"/>
    </xf>
    <xf numFmtId="168" fontId="3" fillId="3" borderId="0" xfId="766" applyNumberFormat="1" applyFont="1" applyFill="1" applyBorder="1"/>
    <xf numFmtId="168" fontId="2" fillId="3" borderId="0" xfId="766" applyNumberFormat="1" applyFont="1" applyFill="1" applyBorder="1"/>
    <xf numFmtId="174" fontId="4" fillId="0" borderId="0" xfId="0" applyNumberFormat="1" applyFont="1" applyAlignment="1">
      <alignment horizontal="right" vertical="top" indent="1"/>
    </xf>
    <xf numFmtId="3" fontId="4" fillId="0" borderId="0" xfId="1" applyNumberFormat="1" applyFont="1" applyAlignment="1">
      <alignment horizontal="right" indent="1"/>
    </xf>
    <xf numFmtId="3" fontId="1" fillId="3" borderId="0" xfId="1" applyNumberFormat="1" applyFont="1" applyFill="1" applyBorder="1" applyAlignment="1">
      <alignment horizontal="right" indent="1"/>
    </xf>
    <xf numFmtId="168" fontId="3" fillId="3" borderId="0" xfId="766" applyNumberFormat="1" applyFont="1" applyFill="1" applyBorder="1" applyAlignment="1">
      <alignment horizontal="left"/>
    </xf>
    <xf numFmtId="3" fontId="1" fillId="3" borderId="0" xfId="1" applyNumberFormat="1" applyFont="1" applyFill="1" applyAlignment="1">
      <alignment horizontal="right" indent="1"/>
    </xf>
    <xf numFmtId="3" fontId="3" fillId="3" borderId="0" xfId="0" applyNumberFormat="1" applyFont="1" applyFill="1" applyAlignment="1">
      <alignment horizontal="left"/>
    </xf>
    <xf numFmtId="168" fontId="2" fillId="3" borderId="0" xfId="766" applyNumberFormat="1" applyFont="1" applyFill="1" applyBorder="1" applyAlignment="1">
      <alignment horizontal="left"/>
    </xf>
    <xf numFmtId="3" fontId="2" fillId="3" borderId="0" xfId="0" applyNumberFormat="1" applyFont="1" applyFill="1" applyAlignment="1">
      <alignment horizontal="left"/>
    </xf>
    <xf numFmtId="174" fontId="20" fillId="0" borderId="1" xfId="0" applyNumberFormat="1" applyFont="1" applyBorder="1" applyAlignment="1">
      <alignment vertical="top"/>
    </xf>
    <xf numFmtId="174" fontId="14" fillId="0" borderId="1" xfId="0" applyNumberFormat="1" applyFont="1" applyBorder="1" applyAlignment="1">
      <alignment horizontal="left" vertical="center" indent="2"/>
    </xf>
    <xf numFmtId="168" fontId="1" fillId="3" borderId="1" xfId="766" applyNumberFormat="1" applyFont="1" applyFill="1" applyBorder="1"/>
    <xf numFmtId="3" fontId="1" fillId="3" borderId="1" xfId="0" applyNumberFormat="1" applyFont="1" applyFill="1" applyBorder="1"/>
    <xf numFmtId="168" fontId="25" fillId="0" borderId="1" xfId="766" applyNumberFormat="1" applyFont="1" applyBorder="1" applyAlignment="1">
      <alignment horizontal="right" vertical="center"/>
    </xf>
    <xf numFmtId="174" fontId="20" fillId="0" borderId="0" xfId="0" applyNumberFormat="1" applyFont="1" applyAlignment="1">
      <alignment vertical="top"/>
    </xf>
    <xf numFmtId="174" fontId="22" fillId="0" borderId="0" xfId="0" applyNumberFormat="1" applyFont="1" applyAlignment="1">
      <alignment horizontal="left" vertical="center" indent="2"/>
    </xf>
    <xf numFmtId="174" fontId="20" fillId="0" borderId="0" xfId="0" applyNumberFormat="1" applyFont="1" applyAlignment="1">
      <alignment horizontal="right" vertical="top"/>
    </xf>
    <xf numFmtId="0" fontId="14" fillId="0" borderId="0" xfId="1974" applyFont="1" applyAlignment="1">
      <alignment horizontal="center" vertical="center"/>
    </xf>
    <xf numFmtId="0" fontId="14" fillId="0" borderId="0" xfId="1974" applyFont="1" applyAlignment="1">
      <alignment horizontal="center"/>
    </xf>
    <xf numFmtId="164" fontId="1" fillId="3" borderId="0" xfId="0" applyFont="1" applyFill="1" applyAlignment="1">
      <alignment horizontal="right" indent="1"/>
    </xf>
    <xf numFmtId="3" fontId="2" fillId="3" borderId="0" xfId="766" applyNumberFormat="1" applyFont="1" applyFill="1" applyBorder="1" applyAlignment="1">
      <alignment horizontal="right" indent="1"/>
    </xf>
    <xf numFmtId="175" fontId="1" fillId="3" borderId="0" xfId="0" applyNumberFormat="1" applyFont="1" applyFill="1" applyAlignment="1">
      <alignment horizontal="right" indent="1"/>
    </xf>
    <xf numFmtId="168" fontId="14" fillId="0" borderId="0" xfId="328" applyNumberFormat="1" applyFont="1" applyBorder="1" applyAlignment="1">
      <alignment horizontal="right" vertical="center" wrapText="1"/>
    </xf>
    <xf numFmtId="164" fontId="25" fillId="0" borderId="1" xfId="0" applyFont="1" applyBorder="1" applyAlignment="1">
      <alignment horizontal="right"/>
    </xf>
    <xf numFmtId="174" fontId="5" fillId="0" borderId="0" xfId="0" applyNumberFormat="1" applyFont="1" applyAlignment="1">
      <alignment horizontal="right" vertical="top" wrapText="1"/>
    </xf>
    <xf numFmtId="164" fontId="4" fillId="3" borderId="3" xfId="0" applyFont="1" applyFill="1" applyBorder="1" applyAlignment="1">
      <alignment horizontal="right"/>
    </xf>
    <xf numFmtId="164" fontId="14" fillId="3" borderId="0" xfId="0" applyFont="1" applyFill="1"/>
    <xf numFmtId="0" fontId="4" fillId="0" borderId="0" xfId="1974" applyFont="1" applyAlignment="1">
      <alignment horizontal="right" vertical="top" indent="1"/>
    </xf>
    <xf numFmtId="168" fontId="25" fillId="0" borderId="0" xfId="328" applyNumberFormat="1" applyFont="1" applyBorder="1" applyAlignment="1">
      <alignment horizontal="right" vertical="center" wrapText="1"/>
    </xf>
    <xf numFmtId="3" fontId="4" fillId="0" borderId="0" xfId="1" applyNumberFormat="1" applyFont="1" applyBorder="1" applyAlignment="1">
      <alignment horizontal="right" indent="1"/>
    </xf>
    <xf numFmtId="168" fontId="1" fillId="3" borderId="0" xfId="1" applyNumberFormat="1" applyFont="1" applyFill="1" applyBorder="1" applyAlignment="1">
      <alignment horizontal="right" indent="1"/>
    </xf>
    <xf numFmtId="168" fontId="2" fillId="3" borderId="0" xfId="1" applyNumberFormat="1" applyFont="1" applyFill="1"/>
    <xf numFmtId="168" fontId="1" fillId="3" borderId="0" xfId="1" applyNumberFormat="1" applyFont="1" applyFill="1"/>
    <xf numFmtId="168" fontId="1" fillId="3" borderId="0" xfId="1" applyNumberFormat="1" applyFont="1" applyFill="1" applyBorder="1"/>
    <xf numFmtId="168" fontId="1" fillId="3" borderId="1" xfId="1" applyNumberFormat="1" applyFont="1" applyFill="1" applyBorder="1"/>
    <xf numFmtId="164" fontId="2" fillId="3" borderId="0" xfId="0" applyFont="1" applyFill="1" applyAlignment="1">
      <alignment horizontal="left" wrapText="1" indent="1"/>
    </xf>
    <xf numFmtId="164" fontId="3" fillId="3" borderId="0" xfId="0" applyFont="1" applyFill="1" applyAlignment="1">
      <alignment horizontal="left" wrapText="1" indent="1"/>
    </xf>
    <xf numFmtId="164" fontId="16" fillId="3" borderId="0" xfId="0" applyFont="1" applyFill="1" applyAlignment="1">
      <alignment horizontal="center"/>
    </xf>
    <xf numFmtId="164" fontId="0" fillId="0" borderId="9" xfId="0" applyBorder="1"/>
    <xf numFmtId="164" fontId="0" fillId="0" borderId="10" xfId="0" applyBorder="1"/>
    <xf numFmtId="164" fontId="3" fillId="3" borderId="1" xfId="0" applyFont="1" applyFill="1" applyBorder="1" applyAlignment="1">
      <alignment horizontal="right"/>
    </xf>
    <xf numFmtId="168" fontId="2" fillId="3" borderId="0" xfId="1" applyNumberFormat="1" applyFont="1" applyFill="1" applyBorder="1"/>
    <xf numFmtId="168" fontId="2" fillId="0" borderId="0" xfId="1" applyNumberFormat="1" applyFont="1" applyFill="1" applyBorder="1"/>
    <xf numFmtId="168" fontId="1" fillId="0" borderId="0" xfId="1" applyNumberFormat="1" applyFont="1" applyFill="1"/>
    <xf numFmtId="168" fontId="1" fillId="0" borderId="1" xfId="1" applyNumberFormat="1" applyFont="1" applyFill="1" applyBorder="1"/>
    <xf numFmtId="168" fontId="5" fillId="0" borderId="0" xfId="1" applyNumberFormat="1" applyFont="1"/>
    <xf numFmtId="168" fontId="2" fillId="0" borderId="0" xfId="1" applyNumberFormat="1" applyFont="1" applyFill="1"/>
    <xf numFmtId="164" fontId="0" fillId="0" borderId="0" xfId="0" applyAlignment="1">
      <alignment horizontal="right" vertical="top"/>
    </xf>
    <xf numFmtId="164" fontId="1" fillId="0" borderId="0" xfId="0" applyFont="1" applyAlignment="1">
      <alignment horizontal="right" vertical="top"/>
    </xf>
    <xf numFmtId="168" fontId="1" fillId="0" borderId="0" xfId="337" applyNumberFormat="1" applyFont="1" applyAlignment="1">
      <alignment horizontal="right"/>
    </xf>
    <xf numFmtId="164" fontId="1" fillId="0" borderId="0" xfId="0" applyFont="1" applyAlignment="1">
      <alignment horizontal="right"/>
    </xf>
    <xf numFmtId="164" fontId="1" fillId="0" borderId="1" xfId="0" applyFont="1" applyBorder="1" applyAlignment="1">
      <alignment wrapText="1"/>
    </xf>
    <xf numFmtId="164" fontId="1" fillId="0" borderId="1" xfId="0" applyFont="1" applyBorder="1" applyAlignment="1">
      <alignment horizontal="right" vertical="top"/>
    </xf>
    <xf numFmtId="0" fontId="1" fillId="0" borderId="1" xfId="3102" applyBorder="1" applyAlignment="1">
      <alignment horizontal="right"/>
    </xf>
    <xf numFmtId="164" fontId="1" fillId="0" borderId="1" xfId="0" applyFont="1" applyBorder="1" applyAlignment="1">
      <alignment horizontal="right"/>
    </xf>
    <xf numFmtId="164" fontId="1" fillId="0" borderId="0" xfId="0" applyFont="1" applyAlignment="1">
      <alignment wrapText="1"/>
    </xf>
    <xf numFmtId="0" fontId="1" fillId="0" borderId="0" xfId="3102" applyAlignment="1">
      <alignment horizontal="right"/>
    </xf>
    <xf numFmtId="164" fontId="2" fillId="0" borderId="0" xfId="0" applyFont="1" applyAlignment="1">
      <alignment vertical="top" wrapText="1"/>
    </xf>
    <xf numFmtId="164" fontId="2" fillId="0" borderId="0" xfId="0" applyFont="1" applyAlignment="1">
      <alignment horizontal="right" vertical="top" wrapText="1"/>
    </xf>
    <xf numFmtId="164" fontId="1" fillId="0" borderId="0" xfId="0" applyFont="1" applyAlignment="1">
      <alignment vertical="top" wrapText="1"/>
    </xf>
    <xf numFmtId="164" fontId="1" fillId="0" borderId="1" xfId="0" applyFont="1" applyBorder="1" applyAlignment="1">
      <alignment vertical="top" wrapText="1"/>
    </xf>
    <xf numFmtId="168" fontId="2" fillId="0" borderId="1" xfId="1496" applyNumberFormat="1" applyFont="1" applyFill="1" applyBorder="1" applyAlignment="1">
      <alignment horizontal="right" vertical="center" wrapText="1"/>
    </xf>
    <xf numFmtId="164" fontId="2" fillId="0" borderId="1" xfId="0" applyFont="1" applyBorder="1" applyAlignment="1">
      <alignment horizontal="right" vertical="top"/>
    </xf>
    <xf numFmtId="168" fontId="1" fillId="0" borderId="0" xfId="0" applyNumberFormat="1" applyFont="1" applyAlignment="1">
      <alignment horizontal="right"/>
    </xf>
    <xf numFmtId="164" fontId="2" fillId="3" borderId="0" xfId="0" applyFont="1" applyFill="1" applyAlignment="1">
      <alignment horizontal="left"/>
    </xf>
    <xf numFmtId="0" fontId="2" fillId="0" borderId="0" xfId="337" applyNumberFormat="1" applyFont="1" applyFill="1" applyBorder="1" applyAlignment="1">
      <alignment horizontal="right" vertical="top"/>
    </xf>
    <xf numFmtId="168" fontId="2" fillId="0" borderId="0" xfId="0" applyNumberFormat="1" applyFont="1" applyAlignment="1">
      <alignment horizontal="right" vertical="center"/>
    </xf>
    <xf numFmtId="164" fontId="2" fillId="0" borderId="0" xfId="0" applyFont="1" applyAlignment="1">
      <alignment horizontal="right" vertical="center"/>
    </xf>
    <xf numFmtId="0" fontId="1" fillId="0" borderId="0" xfId="337" applyNumberFormat="1" applyFont="1" applyFill="1" applyBorder="1" applyAlignment="1">
      <alignment horizontal="right" vertical="top"/>
    </xf>
    <xf numFmtId="168" fontId="1" fillId="0" borderId="0" xfId="0" applyNumberFormat="1" applyFont="1" applyAlignment="1">
      <alignment horizontal="right" vertical="center"/>
    </xf>
    <xf numFmtId="164" fontId="1" fillId="0" borderId="0" xfId="0" applyFont="1" applyAlignment="1">
      <alignment horizontal="right" vertical="center"/>
    </xf>
    <xf numFmtId="0" fontId="2" fillId="0" borderId="1" xfId="337" applyNumberFormat="1" applyFont="1" applyFill="1" applyBorder="1" applyAlignment="1">
      <alignment horizontal="right" vertical="top"/>
    </xf>
    <xf numFmtId="0" fontId="2" fillId="0" borderId="1" xfId="337" applyNumberFormat="1" applyFont="1" applyFill="1" applyBorder="1" applyAlignment="1">
      <alignment horizontal="center" vertical="top"/>
    </xf>
    <xf numFmtId="168" fontId="1" fillId="0" borderId="1" xfId="337" applyNumberFormat="1" applyFont="1" applyFill="1" applyBorder="1" applyAlignment="1">
      <alignment horizontal="right" vertical="top"/>
    </xf>
    <xf numFmtId="168" fontId="2" fillId="0" borderId="1" xfId="337" applyNumberFormat="1" applyFont="1" applyFill="1" applyBorder="1" applyAlignment="1">
      <alignment horizontal="right" vertical="top"/>
    </xf>
    <xf numFmtId="168" fontId="2" fillId="0" borderId="0" xfId="1" applyNumberFormat="1" applyFont="1" applyAlignment="1">
      <alignment horizontal="right"/>
    </xf>
    <xf numFmtId="164" fontId="3" fillId="3" borderId="0" xfId="0" applyFont="1" applyFill="1" applyAlignment="1">
      <alignment horizontal="left" vertical="top" indent="1"/>
    </xf>
    <xf numFmtId="168" fontId="1" fillId="0" borderId="0" xfId="1" applyNumberFormat="1" applyFont="1" applyAlignment="1">
      <alignment horizontal="right"/>
    </xf>
    <xf numFmtId="168" fontId="1" fillId="0" borderId="0" xfId="1" applyNumberFormat="1" applyFont="1"/>
    <xf numFmtId="168" fontId="1" fillId="0" borderId="0" xfId="337" applyNumberFormat="1" applyFont="1"/>
    <xf numFmtId="164" fontId="1" fillId="3" borderId="0" xfId="0" applyFont="1" applyFill="1" applyAlignment="1">
      <alignment horizontal="left" indent="1"/>
    </xf>
    <xf numFmtId="168" fontId="2" fillId="0" borderId="0" xfId="1" applyNumberFormat="1" applyFont="1"/>
    <xf numFmtId="168" fontId="1" fillId="0" borderId="0" xfId="337" applyNumberFormat="1" applyFont="1" applyBorder="1" applyAlignment="1">
      <alignment horizontal="right" vertical="center"/>
    </xf>
    <xf numFmtId="168" fontId="1" fillId="0" borderId="0" xfId="337" applyNumberFormat="1" applyFont="1" applyAlignment="1">
      <alignment horizontal="right" vertical="center"/>
    </xf>
    <xf numFmtId="164" fontId="1" fillId="3" borderId="0" xfId="0" applyFont="1" applyFill="1" applyAlignment="1">
      <alignment horizontal="left" indent="2"/>
    </xf>
    <xf numFmtId="0" fontId="1" fillId="0" borderId="1" xfId="337" applyNumberFormat="1" applyFont="1" applyFill="1" applyBorder="1" applyAlignment="1">
      <alignment horizontal="right" vertical="top"/>
    </xf>
    <xf numFmtId="168" fontId="26" fillId="0" borderId="0" xfId="1" applyNumberFormat="1" applyFont="1"/>
    <xf numFmtId="168" fontId="1" fillId="0" borderId="0" xfId="1" applyNumberFormat="1" applyFont="1" applyFill="1" applyBorder="1" applyAlignment="1">
      <alignment horizontal="right" vertical="top"/>
    </xf>
    <xf numFmtId="168" fontId="1" fillId="0" borderId="0" xfId="337" applyNumberFormat="1" applyFont="1" applyFill="1" applyBorder="1" applyAlignment="1">
      <alignment horizontal="right" vertical="top"/>
    </xf>
    <xf numFmtId="168" fontId="2" fillId="0" borderId="0" xfId="1" applyNumberFormat="1" applyFont="1" applyFill="1" applyBorder="1" applyAlignment="1">
      <alignment horizontal="right" vertical="top"/>
    </xf>
    <xf numFmtId="2" fontId="0" fillId="0" borderId="0" xfId="0" applyNumberFormat="1"/>
    <xf numFmtId="168" fontId="2" fillId="0" borderId="1" xfId="1618" applyNumberFormat="1" applyFont="1" applyBorder="1" applyAlignment="1">
      <alignment horizontal="right" vertical="center"/>
    </xf>
    <xf numFmtId="168" fontId="1" fillId="0" borderId="0" xfId="1" applyNumberFormat="1" applyFont="1" applyAlignment="1">
      <alignment horizontal="right" vertical="center"/>
    </xf>
    <xf numFmtId="168" fontId="1" fillId="0" borderId="0" xfId="1" applyNumberFormat="1" applyFont="1" applyFill="1" applyBorder="1" applyAlignment="1">
      <alignment horizontal="right" vertical="center"/>
    </xf>
    <xf numFmtId="168" fontId="4" fillId="0" borderId="0" xfId="1" applyNumberFormat="1" applyFont="1" applyFill="1" applyBorder="1" applyAlignment="1">
      <alignment horizontal="right" vertical="center"/>
    </xf>
    <xf numFmtId="0" fontId="2" fillId="0" borderId="0" xfId="1618" applyFont="1" applyAlignment="1">
      <alignment vertical="center"/>
    </xf>
    <xf numFmtId="168" fontId="1" fillId="0" borderId="0" xfId="1" applyNumberFormat="1" applyFont="1" applyFill="1" applyAlignment="1">
      <alignment horizontal="right" vertical="center"/>
    </xf>
    <xf numFmtId="168" fontId="1" fillId="0" borderId="0" xfId="1" applyNumberFormat="1" applyFont="1" applyFill="1" applyAlignment="1">
      <alignment vertical="center"/>
    </xf>
    <xf numFmtId="168" fontId="1" fillId="0" borderId="0" xfId="1" applyNumberFormat="1" applyFont="1" applyAlignment="1">
      <alignment vertical="center"/>
    </xf>
    <xf numFmtId="0" fontId="5" fillId="0" borderId="27" xfId="1618" applyFont="1" applyBorder="1" applyAlignment="1">
      <alignment horizontal="right" vertical="top" wrapText="1"/>
    </xf>
    <xf numFmtId="0" fontId="5" fillId="0" borderId="27" xfId="1618" applyFont="1" applyBorder="1" applyAlignment="1">
      <alignment vertical="top" wrapText="1"/>
    </xf>
    <xf numFmtId="168" fontId="5" fillId="0" borderId="27" xfId="1" applyNumberFormat="1" applyFont="1" applyBorder="1" applyAlignment="1">
      <alignment horizontal="right" vertical="top" wrapText="1" indent="1"/>
    </xf>
    <xf numFmtId="168" fontId="26" fillId="0" borderId="27" xfId="1" applyNumberFormat="1" applyFont="1" applyBorder="1"/>
    <xf numFmtId="0" fontId="4" fillId="0" borderId="27" xfId="1618" applyFont="1" applyBorder="1" applyAlignment="1">
      <alignment vertical="top" wrapText="1"/>
    </xf>
    <xf numFmtId="168" fontId="4" fillId="0" borderId="27" xfId="1" applyNumberFormat="1" applyFont="1" applyBorder="1" applyAlignment="1">
      <alignment horizontal="right" vertical="top" wrapText="1" indent="1"/>
    </xf>
    <xf numFmtId="168" fontId="4" fillId="0" borderId="27" xfId="1" applyNumberFormat="1" applyFont="1" applyFill="1" applyBorder="1" applyAlignment="1">
      <alignment horizontal="right" vertical="top" wrapText="1" indent="1"/>
    </xf>
    <xf numFmtId="168" fontId="0" fillId="0" borderId="27" xfId="1" applyNumberFormat="1" applyFont="1" applyBorder="1"/>
    <xf numFmtId="168" fontId="4" fillId="0" borderId="0" xfId="1" applyNumberFormat="1" applyFont="1" applyFill="1" applyAlignment="1">
      <alignment vertical="top"/>
    </xf>
    <xf numFmtId="168" fontId="5" fillId="0" borderId="0" xfId="1" applyNumberFormat="1" applyFont="1" applyFill="1" applyAlignment="1">
      <alignment vertical="top"/>
    </xf>
    <xf numFmtId="176" fontId="0" fillId="0" borderId="27" xfId="1" applyNumberFormat="1" applyFont="1" applyBorder="1"/>
    <xf numFmtId="176" fontId="26" fillId="0" borderId="27" xfId="1" applyNumberFormat="1" applyFont="1" applyBorder="1"/>
    <xf numFmtId="3" fontId="2" fillId="0" borderId="0" xfId="2460" applyNumberFormat="1" applyFont="1" applyAlignment="1">
      <alignment horizontal="right" vertical="top" wrapText="1" indent="1"/>
    </xf>
    <xf numFmtId="168" fontId="1" fillId="0" borderId="0" xfId="766" applyNumberFormat="1" applyFont="1" applyFill="1" applyBorder="1" applyAlignment="1">
      <alignment horizontal="right" vertical="top" wrapText="1" indent="1"/>
    </xf>
    <xf numFmtId="169" fontId="1" fillId="0" borderId="0" xfId="2" applyNumberFormat="1" applyFont="1" applyFill="1" applyBorder="1" applyAlignment="1">
      <alignment horizontal="right" vertical="top" wrapText="1" indent="1"/>
    </xf>
    <xf numFmtId="169" fontId="1" fillId="0" borderId="0" xfId="337" applyNumberFormat="1" applyFont="1" applyFill="1" applyBorder="1" applyAlignment="1">
      <alignment horizontal="right" vertical="top" wrapText="1" indent="1"/>
    </xf>
    <xf numFmtId="1" fontId="1" fillId="0" borderId="0" xfId="766" applyNumberFormat="1" applyFont="1" applyFill="1" applyBorder="1" applyAlignment="1">
      <alignment horizontal="right" vertical="top" wrapText="1" indent="1"/>
    </xf>
    <xf numFmtId="3" fontId="1" fillId="0" borderId="0" xfId="2460" applyNumberFormat="1" applyAlignment="1">
      <alignment horizontal="right" vertical="top" wrapText="1" indent="1"/>
    </xf>
    <xf numFmtId="172" fontId="1" fillId="0" borderId="0" xfId="2926" applyNumberFormat="1" applyFont="1" applyAlignment="1">
      <alignment horizontal="right" vertical="center"/>
    </xf>
    <xf numFmtId="176" fontId="13" fillId="0" borderId="0" xfId="1" applyNumberFormat="1" applyFont="1" applyAlignment="1">
      <alignment vertical="center"/>
    </xf>
    <xf numFmtId="176" fontId="4" fillId="0" borderId="0" xfId="1" applyNumberFormat="1" applyFont="1" applyAlignment="1">
      <alignment vertical="center"/>
    </xf>
    <xf numFmtId="176" fontId="67" fillId="0" borderId="0" xfId="1" applyNumberFormat="1" applyFont="1" applyAlignment="1">
      <alignment vertical="center"/>
    </xf>
    <xf numFmtId="176" fontId="2" fillId="0" borderId="0" xfId="1" applyNumberFormat="1" applyFont="1" applyAlignment="1">
      <alignment vertical="center"/>
    </xf>
    <xf numFmtId="164" fontId="4" fillId="0" borderId="0" xfId="0" applyFont="1" applyAlignment="1">
      <alignment vertical="center"/>
    </xf>
    <xf numFmtId="176" fontId="1" fillId="0" borderId="0" xfId="1618" applyNumberFormat="1" applyAlignment="1">
      <alignment horizontal="right"/>
    </xf>
    <xf numFmtId="0" fontId="1" fillId="0" borderId="0" xfId="1974" applyAlignment="1">
      <alignment horizontal="right" vertical="top" indent="1"/>
    </xf>
    <xf numFmtId="3" fontId="2" fillId="0" borderId="0" xfId="1974" applyNumberFormat="1" applyFont="1" applyAlignment="1">
      <alignment horizontal="right" vertical="top" indent="1"/>
    </xf>
    <xf numFmtId="3" fontId="1" fillId="0" borderId="0" xfId="1974" applyNumberFormat="1" applyAlignment="1">
      <alignment horizontal="right" vertical="top" indent="1"/>
    </xf>
    <xf numFmtId="175" fontId="1" fillId="0" borderId="0" xfId="1974" applyNumberFormat="1" applyAlignment="1">
      <alignment horizontal="right" vertical="top" indent="1"/>
    </xf>
    <xf numFmtId="174" fontId="1" fillId="0" borderId="0" xfId="0" applyNumberFormat="1" applyFont="1" applyAlignment="1">
      <alignment horizontal="right" vertical="top" indent="1"/>
    </xf>
    <xf numFmtId="3" fontId="1" fillId="0" borderId="0" xfId="1" applyNumberFormat="1" applyFont="1" applyAlignment="1">
      <alignment horizontal="right" indent="1"/>
    </xf>
    <xf numFmtId="164" fontId="1" fillId="0" borderId="0" xfId="0" applyFont="1" applyAlignment="1">
      <alignment horizontal="right" indent="1"/>
    </xf>
    <xf numFmtId="168" fontId="5" fillId="0" borderId="0" xfId="1" applyNumberFormat="1" applyFont="1" applyFill="1" applyAlignment="1">
      <alignment horizontal="right" vertical="top" indent="1"/>
    </xf>
    <xf numFmtId="168" fontId="4" fillId="0" borderId="0" xfId="1" applyNumberFormat="1" applyFont="1" applyFill="1" applyAlignment="1">
      <alignment horizontal="right" vertical="top" indent="1"/>
    </xf>
    <xf numFmtId="0" fontId="2" fillId="0" borderId="0" xfId="1618" applyFont="1" applyAlignment="1">
      <alignment horizontal="left" vertical="top" wrapText="1"/>
    </xf>
    <xf numFmtId="0" fontId="2" fillId="0" borderId="0" xfId="1618" applyFont="1" applyAlignment="1">
      <alignment horizontal="center" vertical="center" wrapText="1"/>
    </xf>
    <xf numFmtId="0" fontId="2" fillId="0" borderId="0" xfId="1618" applyFont="1" applyAlignment="1">
      <alignment horizontal="center" vertical="center"/>
    </xf>
    <xf numFmtId="164" fontId="2" fillId="0" borderId="0" xfId="0" applyFont="1" applyAlignment="1">
      <alignment horizontal="center" vertical="center" wrapText="1"/>
    </xf>
    <xf numFmtId="164" fontId="2" fillId="3" borderId="0" xfId="0" applyFont="1" applyFill="1" applyAlignment="1">
      <alignment horizontal="center" wrapText="1"/>
    </xf>
    <xf numFmtId="164" fontId="2" fillId="3" borderId="0" xfId="0" applyFont="1" applyFill="1" applyAlignment="1">
      <alignment horizontal="center" vertical="top" wrapText="1"/>
    </xf>
    <xf numFmtId="164" fontId="2" fillId="3" borderId="0" xfId="0" applyFont="1" applyFill="1" applyAlignment="1">
      <alignment horizontal="center" vertical="top"/>
    </xf>
    <xf numFmtId="164" fontId="2" fillId="3" borderId="0" xfId="0" applyFont="1" applyFill="1" applyAlignment="1">
      <alignment horizontal="right" vertical="top" wrapText="1"/>
    </xf>
    <xf numFmtId="0" fontId="5" fillId="0" borderId="0" xfId="1618" applyFont="1" applyAlignment="1">
      <alignment horizontal="left" vertical="top" wrapText="1"/>
    </xf>
    <xf numFmtId="164" fontId="2" fillId="0" borderId="0" xfId="0" applyFont="1" applyAlignment="1">
      <alignment horizontal="center" vertical="top" wrapText="1"/>
    </xf>
    <xf numFmtId="164" fontId="5" fillId="0" borderId="4" xfId="2319" applyFont="1" applyBorder="1" applyAlignment="1">
      <alignment horizontal="left" vertical="top" wrapText="1"/>
    </xf>
    <xf numFmtId="164" fontId="19" fillId="0" borderId="0" xfId="0" applyFont="1" applyAlignment="1">
      <alignment horizontal="center" vertical="center" textRotation="180"/>
    </xf>
    <xf numFmtId="0" fontId="5" fillId="0" borderId="5" xfId="1618" applyFont="1" applyBorder="1" applyAlignment="1">
      <alignment horizontal="left" vertical="top" wrapText="1"/>
    </xf>
    <xf numFmtId="164" fontId="2" fillId="3" borderId="0" xfId="0" applyFont="1" applyFill="1" applyAlignment="1">
      <alignment horizontal="center"/>
    </xf>
    <xf numFmtId="164" fontId="2" fillId="3" borderId="0" xfId="0" applyFont="1" applyFill="1" applyAlignment="1">
      <alignment horizontal="right" wrapText="1"/>
    </xf>
    <xf numFmtId="0" fontId="4" fillId="0" borderId="0" xfId="1618" applyFont="1" applyAlignment="1">
      <alignment horizontal="center" vertical="center" textRotation="180" wrapText="1"/>
    </xf>
    <xf numFmtId="0" fontId="5" fillId="0" borderId="0" xfId="1926" applyFont="1" applyAlignment="1">
      <alignment horizontal="left" vertical="top" wrapText="1"/>
    </xf>
    <xf numFmtId="0" fontId="5" fillId="0" borderId="0" xfId="2460" applyFont="1" applyAlignment="1">
      <alignment horizontal="left" vertical="top" wrapText="1"/>
    </xf>
    <xf numFmtId="0" fontId="5" fillId="0" borderId="0" xfId="1618" applyFont="1" applyAlignment="1">
      <alignment horizontal="center" vertical="top" wrapText="1"/>
    </xf>
    <xf numFmtId="0" fontId="6" fillId="0" borderId="0" xfId="1618" applyFont="1" applyAlignment="1">
      <alignment horizontal="center" vertical="top" wrapText="1"/>
    </xf>
    <xf numFmtId="164" fontId="5" fillId="0" borderId="0" xfId="2319" applyFont="1" applyAlignment="1">
      <alignment horizontal="left" vertical="top" wrapText="1"/>
    </xf>
    <xf numFmtId="0" fontId="5" fillId="0" borderId="0" xfId="1618" applyFont="1" applyAlignment="1">
      <alignment horizontal="left" vertical="center" wrapText="1"/>
    </xf>
    <xf numFmtId="0" fontId="5" fillId="0" borderId="4" xfId="1618" applyFont="1" applyBorder="1" applyAlignment="1">
      <alignment horizontal="left" vertical="center" wrapText="1"/>
    </xf>
    <xf numFmtId="0" fontId="5" fillId="0" borderId="4" xfId="1618" applyFont="1" applyBorder="1" applyAlignment="1">
      <alignment horizontal="left" vertical="top" wrapText="1"/>
    </xf>
    <xf numFmtId="0" fontId="10" fillId="0" borderId="0" xfId="1618" applyFont="1" applyAlignment="1">
      <alignment horizontal="left" vertical="center" wrapText="1"/>
    </xf>
    <xf numFmtId="0" fontId="2" fillId="0" borderId="0" xfId="2026" applyFont="1" applyAlignment="1">
      <alignment horizontal="center" vertical="center" wrapText="1"/>
    </xf>
    <xf numFmtId="0" fontId="2" fillId="0" borderId="0" xfId="2026" applyFont="1" applyAlignment="1">
      <alignment horizontal="center" vertical="center"/>
    </xf>
  </cellXfs>
  <cellStyles count="3259">
    <cellStyle name="20% - Accent1 10" xfId="3" xr:uid="{00000000-0005-0000-0000-000031000000}"/>
    <cellStyle name="20% - Accent1 11" xfId="4" xr:uid="{00000000-0005-0000-0000-000032000000}"/>
    <cellStyle name="20% - Accent1 12" xfId="5" xr:uid="{00000000-0005-0000-0000-000033000000}"/>
    <cellStyle name="20% - Accent1 13" xfId="6" xr:uid="{00000000-0005-0000-0000-000034000000}"/>
    <cellStyle name="20% - Accent1 14" xfId="7" xr:uid="{00000000-0005-0000-0000-000035000000}"/>
    <cellStyle name="20% - Accent1 15" xfId="8" xr:uid="{00000000-0005-0000-0000-000036000000}"/>
    <cellStyle name="20% - Accent1 16" xfId="9" xr:uid="{00000000-0005-0000-0000-000037000000}"/>
    <cellStyle name="20% - Accent1 17" xfId="10" xr:uid="{00000000-0005-0000-0000-000038000000}"/>
    <cellStyle name="20% - Accent1 18" xfId="11" xr:uid="{00000000-0005-0000-0000-000039000000}"/>
    <cellStyle name="20% - Accent1 19" xfId="12" xr:uid="{00000000-0005-0000-0000-00003A000000}"/>
    <cellStyle name="20% - Accent1 2" xfId="13" xr:uid="{00000000-0005-0000-0000-00003B000000}"/>
    <cellStyle name="20% - Accent1 3" xfId="14" xr:uid="{00000000-0005-0000-0000-00003C000000}"/>
    <cellStyle name="20% - Accent1 3 2" xfId="15" xr:uid="{00000000-0005-0000-0000-00003D000000}"/>
    <cellStyle name="20% - Accent1 4" xfId="16" xr:uid="{00000000-0005-0000-0000-00003E000000}"/>
    <cellStyle name="20% - Accent1 4 2" xfId="17" xr:uid="{00000000-0005-0000-0000-00003F000000}"/>
    <cellStyle name="20% - Accent1 5" xfId="18" xr:uid="{00000000-0005-0000-0000-000040000000}"/>
    <cellStyle name="20% - Accent1 5 2" xfId="19" xr:uid="{00000000-0005-0000-0000-000041000000}"/>
    <cellStyle name="20% - Accent1 6" xfId="20" xr:uid="{00000000-0005-0000-0000-000042000000}"/>
    <cellStyle name="20% - Accent1 6 2" xfId="21" xr:uid="{00000000-0005-0000-0000-000043000000}"/>
    <cellStyle name="20% - Accent1 7" xfId="22" xr:uid="{00000000-0005-0000-0000-000044000000}"/>
    <cellStyle name="20% - Accent1 7 2" xfId="23" xr:uid="{00000000-0005-0000-0000-000045000000}"/>
    <cellStyle name="20% - Accent1 8" xfId="24" xr:uid="{00000000-0005-0000-0000-000046000000}"/>
    <cellStyle name="20% - Accent1 8 2" xfId="25" xr:uid="{00000000-0005-0000-0000-000047000000}"/>
    <cellStyle name="20% - Accent1 9" xfId="26" xr:uid="{00000000-0005-0000-0000-000048000000}"/>
    <cellStyle name="20% - Accent2 10" xfId="27" xr:uid="{00000000-0005-0000-0000-000049000000}"/>
    <cellStyle name="20% - Accent2 11" xfId="28" xr:uid="{00000000-0005-0000-0000-00004A000000}"/>
    <cellStyle name="20% - Accent2 12" xfId="29" xr:uid="{00000000-0005-0000-0000-00004B000000}"/>
    <cellStyle name="20% - Accent2 13" xfId="30" xr:uid="{00000000-0005-0000-0000-00004C000000}"/>
    <cellStyle name="20% - Accent2 14" xfId="31" xr:uid="{00000000-0005-0000-0000-00004D000000}"/>
    <cellStyle name="20% - Accent2 15" xfId="32" xr:uid="{00000000-0005-0000-0000-00004E000000}"/>
    <cellStyle name="20% - Accent2 16" xfId="33" xr:uid="{00000000-0005-0000-0000-00004F000000}"/>
    <cellStyle name="20% - Accent2 17" xfId="34" xr:uid="{00000000-0005-0000-0000-000050000000}"/>
    <cellStyle name="20% - Accent2 18" xfId="35" xr:uid="{00000000-0005-0000-0000-000051000000}"/>
    <cellStyle name="20% - Accent2 19" xfId="36" xr:uid="{00000000-0005-0000-0000-000052000000}"/>
    <cellStyle name="20% - Accent2 2" xfId="37" xr:uid="{00000000-0005-0000-0000-000053000000}"/>
    <cellStyle name="20% - Accent2 3" xfId="38" xr:uid="{00000000-0005-0000-0000-000054000000}"/>
    <cellStyle name="20% - Accent2 3 2" xfId="39" xr:uid="{00000000-0005-0000-0000-000055000000}"/>
    <cellStyle name="20% - Accent2 4" xfId="40" xr:uid="{00000000-0005-0000-0000-000056000000}"/>
    <cellStyle name="20% - Accent2 4 2" xfId="41" xr:uid="{00000000-0005-0000-0000-000057000000}"/>
    <cellStyle name="20% - Accent2 5" xfId="42" xr:uid="{00000000-0005-0000-0000-000058000000}"/>
    <cellStyle name="20% - Accent2 5 2" xfId="43" xr:uid="{00000000-0005-0000-0000-000059000000}"/>
    <cellStyle name="20% - Accent2 6" xfId="44" xr:uid="{00000000-0005-0000-0000-00005A000000}"/>
    <cellStyle name="20% - Accent2 6 2" xfId="45" xr:uid="{00000000-0005-0000-0000-00005B000000}"/>
    <cellStyle name="20% - Accent2 7" xfId="46" xr:uid="{00000000-0005-0000-0000-00005C000000}"/>
    <cellStyle name="20% - Accent2 7 2" xfId="47" xr:uid="{00000000-0005-0000-0000-00005D000000}"/>
    <cellStyle name="20% - Accent2 8" xfId="48" xr:uid="{00000000-0005-0000-0000-00005E000000}"/>
    <cellStyle name="20% - Accent2 8 2" xfId="49" xr:uid="{00000000-0005-0000-0000-00005F000000}"/>
    <cellStyle name="20% - Accent2 9" xfId="50" xr:uid="{00000000-0005-0000-0000-000060000000}"/>
    <cellStyle name="20% - Accent3 10" xfId="51" xr:uid="{00000000-0005-0000-0000-000061000000}"/>
    <cellStyle name="20% - Accent3 11" xfId="52" xr:uid="{00000000-0005-0000-0000-000062000000}"/>
    <cellStyle name="20% - Accent3 12" xfId="53" xr:uid="{00000000-0005-0000-0000-000063000000}"/>
    <cellStyle name="20% - Accent3 13" xfId="54" xr:uid="{00000000-0005-0000-0000-000064000000}"/>
    <cellStyle name="20% - Accent3 14" xfId="55" xr:uid="{00000000-0005-0000-0000-000065000000}"/>
    <cellStyle name="20% - Accent3 15" xfId="56" xr:uid="{00000000-0005-0000-0000-000066000000}"/>
    <cellStyle name="20% - Accent3 16" xfId="57" xr:uid="{00000000-0005-0000-0000-000067000000}"/>
    <cellStyle name="20% - Accent3 17" xfId="58" xr:uid="{00000000-0005-0000-0000-000068000000}"/>
    <cellStyle name="20% - Accent3 18" xfId="59" xr:uid="{00000000-0005-0000-0000-000069000000}"/>
    <cellStyle name="20% - Accent3 19" xfId="60" xr:uid="{00000000-0005-0000-0000-00006A000000}"/>
    <cellStyle name="20% - Accent3 2" xfId="61" xr:uid="{00000000-0005-0000-0000-00006B000000}"/>
    <cellStyle name="20% - Accent3 3" xfId="62" xr:uid="{00000000-0005-0000-0000-00006C000000}"/>
    <cellStyle name="20% - Accent3 3 2" xfId="63" xr:uid="{00000000-0005-0000-0000-00006D000000}"/>
    <cellStyle name="20% - Accent3 4" xfId="64" xr:uid="{00000000-0005-0000-0000-00006E000000}"/>
    <cellStyle name="20% - Accent3 4 2" xfId="65" xr:uid="{00000000-0005-0000-0000-00006F000000}"/>
    <cellStyle name="20% - Accent3 5" xfId="66" xr:uid="{00000000-0005-0000-0000-000070000000}"/>
    <cellStyle name="20% - Accent3 5 2" xfId="67" xr:uid="{00000000-0005-0000-0000-000071000000}"/>
    <cellStyle name="20% - Accent3 6" xfId="68" xr:uid="{00000000-0005-0000-0000-000072000000}"/>
    <cellStyle name="20% - Accent3 6 2" xfId="69" xr:uid="{00000000-0005-0000-0000-000073000000}"/>
    <cellStyle name="20% - Accent3 7" xfId="70" xr:uid="{00000000-0005-0000-0000-000074000000}"/>
    <cellStyle name="20% - Accent3 7 2" xfId="71" xr:uid="{00000000-0005-0000-0000-000075000000}"/>
    <cellStyle name="20% - Accent3 8" xfId="72" xr:uid="{00000000-0005-0000-0000-000076000000}"/>
    <cellStyle name="20% - Accent3 8 2" xfId="73" xr:uid="{00000000-0005-0000-0000-000077000000}"/>
    <cellStyle name="20% - Accent3 9" xfId="74" xr:uid="{00000000-0005-0000-0000-000078000000}"/>
    <cellStyle name="20% - Accent4 10" xfId="75" xr:uid="{00000000-0005-0000-0000-000079000000}"/>
    <cellStyle name="20% - Accent4 11" xfId="76" xr:uid="{00000000-0005-0000-0000-00007A000000}"/>
    <cellStyle name="20% - Accent4 12" xfId="77" xr:uid="{00000000-0005-0000-0000-00007B000000}"/>
    <cellStyle name="20% - Accent4 13" xfId="78" xr:uid="{00000000-0005-0000-0000-00007C000000}"/>
    <cellStyle name="20% - Accent4 14" xfId="79" xr:uid="{00000000-0005-0000-0000-00007D000000}"/>
    <cellStyle name="20% - Accent4 15" xfId="80" xr:uid="{00000000-0005-0000-0000-00007E000000}"/>
    <cellStyle name="20% - Accent4 16" xfId="81" xr:uid="{00000000-0005-0000-0000-00007F000000}"/>
    <cellStyle name="20% - Accent4 17" xfId="82" xr:uid="{00000000-0005-0000-0000-000080000000}"/>
    <cellStyle name="20% - Accent4 18" xfId="83" xr:uid="{00000000-0005-0000-0000-000081000000}"/>
    <cellStyle name="20% - Accent4 19" xfId="84" xr:uid="{00000000-0005-0000-0000-000082000000}"/>
    <cellStyle name="20% - Accent4 2" xfId="85" xr:uid="{00000000-0005-0000-0000-000083000000}"/>
    <cellStyle name="20% - Accent4 3" xfId="86" xr:uid="{00000000-0005-0000-0000-000084000000}"/>
    <cellStyle name="20% - Accent4 3 2" xfId="87" xr:uid="{00000000-0005-0000-0000-000085000000}"/>
    <cellStyle name="20% - Accent4 4" xfId="88" xr:uid="{00000000-0005-0000-0000-000086000000}"/>
    <cellStyle name="20% - Accent4 4 2" xfId="89" xr:uid="{00000000-0005-0000-0000-000087000000}"/>
    <cellStyle name="20% - Accent4 5" xfId="90" xr:uid="{00000000-0005-0000-0000-000088000000}"/>
    <cellStyle name="20% - Accent4 5 2" xfId="91" xr:uid="{00000000-0005-0000-0000-000089000000}"/>
    <cellStyle name="20% - Accent4 6" xfId="92" xr:uid="{00000000-0005-0000-0000-00008A000000}"/>
    <cellStyle name="20% - Accent4 6 2" xfId="93" xr:uid="{00000000-0005-0000-0000-00008B000000}"/>
    <cellStyle name="20% - Accent4 7" xfId="94" xr:uid="{00000000-0005-0000-0000-00008C000000}"/>
    <cellStyle name="20% - Accent4 7 2" xfId="95" xr:uid="{00000000-0005-0000-0000-00008D000000}"/>
    <cellStyle name="20% - Accent4 8" xfId="96" xr:uid="{00000000-0005-0000-0000-00008E000000}"/>
    <cellStyle name="20% - Accent4 8 2" xfId="97" xr:uid="{00000000-0005-0000-0000-00008F000000}"/>
    <cellStyle name="20% - Accent4 9" xfId="98" xr:uid="{00000000-0005-0000-0000-000090000000}"/>
    <cellStyle name="20% - Accent5 10" xfId="99" xr:uid="{00000000-0005-0000-0000-000091000000}"/>
    <cellStyle name="20% - Accent5 11" xfId="100" xr:uid="{00000000-0005-0000-0000-000092000000}"/>
    <cellStyle name="20% - Accent5 12" xfId="101" xr:uid="{00000000-0005-0000-0000-000093000000}"/>
    <cellStyle name="20% - Accent5 13" xfId="102" xr:uid="{00000000-0005-0000-0000-000094000000}"/>
    <cellStyle name="20% - Accent5 14" xfId="103" xr:uid="{00000000-0005-0000-0000-000095000000}"/>
    <cellStyle name="20% - Accent5 15" xfId="104" xr:uid="{00000000-0005-0000-0000-000096000000}"/>
    <cellStyle name="20% - Accent5 16" xfId="105" xr:uid="{00000000-0005-0000-0000-000097000000}"/>
    <cellStyle name="20% - Accent5 17" xfId="106" xr:uid="{00000000-0005-0000-0000-000098000000}"/>
    <cellStyle name="20% - Accent5 18" xfId="107" xr:uid="{00000000-0005-0000-0000-000099000000}"/>
    <cellStyle name="20% - Accent5 19" xfId="108" xr:uid="{00000000-0005-0000-0000-00009A000000}"/>
    <cellStyle name="20% - Accent5 2" xfId="109" xr:uid="{00000000-0005-0000-0000-00009B000000}"/>
    <cellStyle name="20% - Accent5 3" xfId="110" xr:uid="{00000000-0005-0000-0000-00009C000000}"/>
    <cellStyle name="20% - Accent5 3 2" xfId="111" xr:uid="{00000000-0005-0000-0000-00009D000000}"/>
    <cellStyle name="20% - Accent5 4" xfId="112" xr:uid="{00000000-0005-0000-0000-00009E000000}"/>
    <cellStyle name="20% - Accent5 4 2" xfId="113" xr:uid="{00000000-0005-0000-0000-00009F000000}"/>
    <cellStyle name="20% - Accent5 5" xfId="114" xr:uid="{00000000-0005-0000-0000-0000A0000000}"/>
    <cellStyle name="20% - Accent5 5 2" xfId="115" xr:uid="{00000000-0005-0000-0000-0000A1000000}"/>
    <cellStyle name="20% - Accent5 6" xfId="116" xr:uid="{00000000-0005-0000-0000-0000A2000000}"/>
    <cellStyle name="20% - Accent5 6 2" xfId="117" xr:uid="{00000000-0005-0000-0000-0000A3000000}"/>
    <cellStyle name="20% - Accent5 7" xfId="118" xr:uid="{00000000-0005-0000-0000-0000A4000000}"/>
    <cellStyle name="20% - Accent5 7 2" xfId="119" xr:uid="{00000000-0005-0000-0000-0000A5000000}"/>
    <cellStyle name="20% - Accent5 8" xfId="120" xr:uid="{00000000-0005-0000-0000-0000A6000000}"/>
    <cellStyle name="20% - Accent5 8 2" xfId="121" xr:uid="{00000000-0005-0000-0000-0000A7000000}"/>
    <cellStyle name="20% - Accent5 9" xfId="122" xr:uid="{00000000-0005-0000-0000-0000A8000000}"/>
    <cellStyle name="20% - Accent6 10" xfId="123" xr:uid="{00000000-0005-0000-0000-0000A9000000}"/>
    <cellStyle name="20% - Accent6 11" xfId="124" xr:uid="{00000000-0005-0000-0000-0000AA000000}"/>
    <cellStyle name="20% - Accent6 12" xfId="125" xr:uid="{00000000-0005-0000-0000-0000AB000000}"/>
    <cellStyle name="20% - Accent6 13" xfId="126" xr:uid="{00000000-0005-0000-0000-0000AC000000}"/>
    <cellStyle name="20% - Accent6 14" xfId="127" xr:uid="{00000000-0005-0000-0000-0000AD000000}"/>
    <cellStyle name="20% - Accent6 15" xfId="128" xr:uid="{00000000-0005-0000-0000-0000AE000000}"/>
    <cellStyle name="20% - Accent6 16" xfId="129" xr:uid="{00000000-0005-0000-0000-0000AF000000}"/>
    <cellStyle name="20% - Accent6 17" xfId="130" xr:uid="{00000000-0005-0000-0000-0000B0000000}"/>
    <cellStyle name="20% - Accent6 18" xfId="131" xr:uid="{00000000-0005-0000-0000-0000B1000000}"/>
    <cellStyle name="20% - Accent6 19" xfId="132" xr:uid="{00000000-0005-0000-0000-0000B2000000}"/>
    <cellStyle name="20% - Accent6 2" xfId="133" xr:uid="{00000000-0005-0000-0000-0000B3000000}"/>
    <cellStyle name="20% - Accent6 3" xfId="134" xr:uid="{00000000-0005-0000-0000-0000B4000000}"/>
    <cellStyle name="20% - Accent6 3 2" xfId="135" xr:uid="{00000000-0005-0000-0000-0000B5000000}"/>
    <cellStyle name="20% - Accent6 4" xfId="136" xr:uid="{00000000-0005-0000-0000-0000B6000000}"/>
    <cellStyle name="20% - Accent6 4 2" xfId="137" xr:uid="{00000000-0005-0000-0000-0000B7000000}"/>
    <cellStyle name="20% - Accent6 5" xfId="138" xr:uid="{00000000-0005-0000-0000-0000B8000000}"/>
    <cellStyle name="20% - Accent6 5 2" xfId="139" xr:uid="{00000000-0005-0000-0000-0000B9000000}"/>
    <cellStyle name="20% - Accent6 6" xfId="140" xr:uid="{00000000-0005-0000-0000-0000BA000000}"/>
    <cellStyle name="20% - Accent6 6 2" xfId="141" xr:uid="{00000000-0005-0000-0000-0000BB000000}"/>
    <cellStyle name="20% - Accent6 7" xfId="142" xr:uid="{00000000-0005-0000-0000-0000BC000000}"/>
    <cellStyle name="20% - Accent6 7 2" xfId="143" xr:uid="{00000000-0005-0000-0000-0000BD000000}"/>
    <cellStyle name="20% - Accent6 8" xfId="144" xr:uid="{00000000-0005-0000-0000-0000BE000000}"/>
    <cellStyle name="20% - Accent6 8 2" xfId="145" xr:uid="{00000000-0005-0000-0000-0000BF000000}"/>
    <cellStyle name="20% - Accent6 9" xfId="146" xr:uid="{00000000-0005-0000-0000-0000C0000000}"/>
    <cellStyle name="40% - Accent1 10" xfId="147" xr:uid="{00000000-0005-0000-0000-0000C1000000}"/>
    <cellStyle name="40% - Accent1 11" xfId="148" xr:uid="{00000000-0005-0000-0000-0000C2000000}"/>
    <cellStyle name="40% - Accent1 12" xfId="149" xr:uid="{00000000-0005-0000-0000-0000C3000000}"/>
    <cellStyle name="40% - Accent1 13" xfId="150" xr:uid="{00000000-0005-0000-0000-0000C4000000}"/>
    <cellStyle name="40% - Accent1 14" xfId="151" xr:uid="{00000000-0005-0000-0000-0000C5000000}"/>
    <cellStyle name="40% - Accent1 15" xfId="152" xr:uid="{00000000-0005-0000-0000-0000C6000000}"/>
    <cellStyle name="40% - Accent1 16" xfId="153" xr:uid="{00000000-0005-0000-0000-0000C7000000}"/>
    <cellStyle name="40% - Accent1 17" xfId="154" xr:uid="{00000000-0005-0000-0000-0000C8000000}"/>
    <cellStyle name="40% - Accent1 18" xfId="155" xr:uid="{00000000-0005-0000-0000-0000C9000000}"/>
    <cellStyle name="40% - Accent1 19" xfId="156" xr:uid="{00000000-0005-0000-0000-0000CA000000}"/>
    <cellStyle name="40% - Accent1 2" xfId="157" xr:uid="{00000000-0005-0000-0000-0000CB000000}"/>
    <cellStyle name="40% - Accent1 3" xfId="158" xr:uid="{00000000-0005-0000-0000-0000CC000000}"/>
    <cellStyle name="40% - Accent1 3 2" xfId="159" xr:uid="{00000000-0005-0000-0000-0000CD000000}"/>
    <cellStyle name="40% - Accent1 4" xfId="160" xr:uid="{00000000-0005-0000-0000-0000CE000000}"/>
    <cellStyle name="40% - Accent1 4 2" xfId="161" xr:uid="{00000000-0005-0000-0000-0000CF000000}"/>
    <cellStyle name="40% - Accent1 5" xfId="162" xr:uid="{00000000-0005-0000-0000-0000D0000000}"/>
    <cellStyle name="40% - Accent1 5 2" xfId="163" xr:uid="{00000000-0005-0000-0000-0000D1000000}"/>
    <cellStyle name="40% - Accent1 6" xfId="164" xr:uid="{00000000-0005-0000-0000-0000D2000000}"/>
    <cellStyle name="40% - Accent1 6 2" xfId="165" xr:uid="{00000000-0005-0000-0000-0000D3000000}"/>
    <cellStyle name="40% - Accent1 7" xfId="166" xr:uid="{00000000-0005-0000-0000-0000D4000000}"/>
    <cellStyle name="40% - Accent1 7 2" xfId="167" xr:uid="{00000000-0005-0000-0000-0000D5000000}"/>
    <cellStyle name="40% - Accent1 8" xfId="168" xr:uid="{00000000-0005-0000-0000-0000D6000000}"/>
    <cellStyle name="40% - Accent1 8 2" xfId="169" xr:uid="{00000000-0005-0000-0000-0000D7000000}"/>
    <cellStyle name="40% - Accent1 9" xfId="170" xr:uid="{00000000-0005-0000-0000-0000D8000000}"/>
    <cellStyle name="40% - Accent2 10" xfId="171" xr:uid="{00000000-0005-0000-0000-0000D9000000}"/>
    <cellStyle name="40% - Accent2 11" xfId="172" xr:uid="{00000000-0005-0000-0000-0000DA000000}"/>
    <cellStyle name="40% - Accent2 12" xfId="173" xr:uid="{00000000-0005-0000-0000-0000DB000000}"/>
    <cellStyle name="40% - Accent2 13" xfId="174" xr:uid="{00000000-0005-0000-0000-0000DC000000}"/>
    <cellStyle name="40% - Accent2 14" xfId="175" xr:uid="{00000000-0005-0000-0000-0000DD000000}"/>
    <cellStyle name="40% - Accent2 15" xfId="176" xr:uid="{00000000-0005-0000-0000-0000DE000000}"/>
    <cellStyle name="40% - Accent2 16" xfId="177" xr:uid="{00000000-0005-0000-0000-0000DF000000}"/>
    <cellStyle name="40% - Accent2 17" xfId="178" xr:uid="{00000000-0005-0000-0000-0000E0000000}"/>
    <cellStyle name="40% - Accent2 18" xfId="179" xr:uid="{00000000-0005-0000-0000-0000E1000000}"/>
    <cellStyle name="40% - Accent2 2" xfId="180" xr:uid="{00000000-0005-0000-0000-0000E2000000}"/>
    <cellStyle name="40% - Accent2 2 2" xfId="181" xr:uid="{00000000-0005-0000-0000-0000E3000000}"/>
    <cellStyle name="40% - Accent2 2 2 2" xfId="182" xr:uid="{00000000-0005-0000-0000-0000E4000000}"/>
    <cellStyle name="40% - Accent2 2 3" xfId="183" xr:uid="{00000000-0005-0000-0000-0000E5000000}"/>
    <cellStyle name="40% - Accent2 2 3 2" xfId="184" xr:uid="{00000000-0005-0000-0000-0000E6000000}"/>
    <cellStyle name="40% - Accent2 3" xfId="185" xr:uid="{00000000-0005-0000-0000-0000E7000000}"/>
    <cellStyle name="40% - Accent2 3 2" xfId="186" xr:uid="{00000000-0005-0000-0000-0000E8000000}"/>
    <cellStyle name="40% - Accent2 4" xfId="187" xr:uid="{00000000-0005-0000-0000-0000E9000000}"/>
    <cellStyle name="40% - Accent2 4 2" xfId="188" xr:uid="{00000000-0005-0000-0000-0000EA000000}"/>
    <cellStyle name="40% - Accent2 5" xfId="189" xr:uid="{00000000-0005-0000-0000-0000EB000000}"/>
    <cellStyle name="40% - Accent2 5 2" xfId="190" xr:uid="{00000000-0005-0000-0000-0000EC000000}"/>
    <cellStyle name="40% - Accent2 6" xfId="191" xr:uid="{00000000-0005-0000-0000-0000ED000000}"/>
    <cellStyle name="40% - Accent2 6 2" xfId="192" xr:uid="{00000000-0005-0000-0000-0000EE000000}"/>
    <cellStyle name="40% - Accent2 7" xfId="193" xr:uid="{00000000-0005-0000-0000-0000EF000000}"/>
    <cellStyle name="40% - Accent2 7 2" xfId="194" xr:uid="{00000000-0005-0000-0000-0000F0000000}"/>
    <cellStyle name="40% - Accent2 8" xfId="195" xr:uid="{00000000-0005-0000-0000-0000F1000000}"/>
    <cellStyle name="40% - Accent2 8 2" xfId="196" xr:uid="{00000000-0005-0000-0000-0000F2000000}"/>
    <cellStyle name="40% - Accent2 9" xfId="197" xr:uid="{00000000-0005-0000-0000-0000F3000000}"/>
    <cellStyle name="40% - Accent3 10" xfId="198" xr:uid="{00000000-0005-0000-0000-0000F4000000}"/>
    <cellStyle name="40% - Accent3 11" xfId="199" xr:uid="{00000000-0005-0000-0000-0000F5000000}"/>
    <cellStyle name="40% - Accent3 12" xfId="200" xr:uid="{00000000-0005-0000-0000-0000F6000000}"/>
    <cellStyle name="40% - Accent3 13" xfId="201" xr:uid="{00000000-0005-0000-0000-0000F7000000}"/>
    <cellStyle name="40% - Accent3 14" xfId="202" xr:uid="{00000000-0005-0000-0000-0000F8000000}"/>
    <cellStyle name="40% - Accent3 15" xfId="203" xr:uid="{00000000-0005-0000-0000-0000F9000000}"/>
    <cellStyle name="40% - Accent3 16" xfId="204" xr:uid="{00000000-0005-0000-0000-0000FA000000}"/>
    <cellStyle name="40% - Accent3 17" xfId="205" xr:uid="{00000000-0005-0000-0000-0000FB000000}"/>
    <cellStyle name="40% - Accent3 18" xfId="206" xr:uid="{00000000-0005-0000-0000-0000FC000000}"/>
    <cellStyle name="40% - Accent3 19" xfId="207" xr:uid="{00000000-0005-0000-0000-0000FD000000}"/>
    <cellStyle name="40% - Accent3 2" xfId="208" xr:uid="{00000000-0005-0000-0000-0000FE000000}"/>
    <cellStyle name="40% - Accent3 3" xfId="209" xr:uid="{00000000-0005-0000-0000-0000FF000000}"/>
    <cellStyle name="40% - Accent3 3 2" xfId="210" xr:uid="{00000000-0005-0000-0000-000000010000}"/>
    <cellStyle name="40% - Accent3 4" xfId="211" xr:uid="{00000000-0005-0000-0000-000001010000}"/>
    <cellStyle name="40% - Accent3 4 2" xfId="212" xr:uid="{00000000-0005-0000-0000-000002010000}"/>
    <cellStyle name="40% - Accent3 5" xfId="213" xr:uid="{00000000-0005-0000-0000-000003010000}"/>
    <cellStyle name="40% - Accent3 5 2" xfId="214" xr:uid="{00000000-0005-0000-0000-000004010000}"/>
    <cellStyle name="40% - Accent3 6" xfId="215" xr:uid="{00000000-0005-0000-0000-000005010000}"/>
    <cellStyle name="40% - Accent3 6 2" xfId="216" xr:uid="{00000000-0005-0000-0000-000006010000}"/>
    <cellStyle name="40% - Accent3 7" xfId="217" xr:uid="{00000000-0005-0000-0000-000007010000}"/>
    <cellStyle name="40% - Accent3 7 2" xfId="218" xr:uid="{00000000-0005-0000-0000-000008010000}"/>
    <cellStyle name="40% - Accent3 8" xfId="219" xr:uid="{00000000-0005-0000-0000-000009010000}"/>
    <cellStyle name="40% - Accent3 8 2" xfId="220" xr:uid="{00000000-0005-0000-0000-00000A010000}"/>
    <cellStyle name="40% - Accent3 9" xfId="221" xr:uid="{00000000-0005-0000-0000-00000B010000}"/>
    <cellStyle name="40% - Accent4 10" xfId="222" xr:uid="{00000000-0005-0000-0000-00000C010000}"/>
    <cellStyle name="40% - Accent4 11" xfId="223" xr:uid="{00000000-0005-0000-0000-00000D010000}"/>
    <cellStyle name="40% - Accent4 12" xfId="224" xr:uid="{00000000-0005-0000-0000-00000E010000}"/>
    <cellStyle name="40% - Accent4 13" xfId="225" xr:uid="{00000000-0005-0000-0000-00000F010000}"/>
    <cellStyle name="40% - Accent4 14" xfId="226" xr:uid="{00000000-0005-0000-0000-000010010000}"/>
    <cellStyle name="40% - Accent4 15" xfId="227" xr:uid="{00000000-0005-0000-0000-000011010000}"/>
    <cellStyle name="40% - Accent4 16" xfId="228" xr:uid="{00000000-0005-0000-0000-000012010000}"/>
    <cellStyle name="40% - Accent4 17" xfId="229" xr:uid="{00000000-0005-0000-0000-000013010000}"/>
    <cellStyle name="40% - Accent4 18" xfId="230" xr:uid="{00000000-0005-0000-0000-000014010000}"/>
    <cellStyle name="40% - Accent4 19" xfId="231" xr:uid="{00000000-0005-0000-0000-000015010000}"/>
    <cellStyle name="40% - Accent4 2" xfId="232" xr:uid="{00000000-0005-0000-0000-000016010000}"/>
    <cellStyle name="40% - Accent4 3" xfId="233" xr:uid="{00000000-0005-0000-0000-000017010000}"/>
    <cellStyle name="40% - Accent4 3 2" xfId="234" xr:uid="{00000000-0005-0000-0000-000018010000}"/>
    <cellStyle name="40% - Accent4 4" xfId="235" xr:uid="{00000000-0005-0000-0000-000019010000}"/>
    <cellStyle name="40% - Accent4 4 2" xfId="236" xr:uid="{00000000-0005-0000-0000-00001A010000}"/>
    <cellStyle name="40% - Accent4 5" xfId="237" xr:uid="{00000000-0005-0000-0000-00001B010000}"/>
    <cellStyle name="40% - Accent4 5 2" xfId="238" xr:uid="{00000000-0005-0000-0000-00001C010000}"/>
    <cellStyle name="40% - Accent4 6" xfId="239" xr:uid="{00000000-0005-0000-0000-00001D010000}"/>
    <cellStyle name="40% - Accent4 6 2" xfId="240" xr:uid="{00000000-0005-0000-0000-00001E010000}"/>
    <cellStyle name="40% - Accent4 7" xfId="241" xr:uid="{00000000-0005-0000-0000-00001F010000}"/>
    <cellStyle name="40% - Accent4 7 2" xfId="242" xr:uid="{00000000-0005-0000-0000-000020010000}"/>
    <cellStyle name="40% - Accent4 8" xfId="243" xr:uid="{00000000-0005-0000-0000-000021010000}"/>
    <cellStyle name="40% - Accent4 8 2" xfId="244" xr:uid="{00000000-0005-0000-0000-000022010000}"/>
    <cellStyle name="40% - Accent4 9" xfId="245" xr:uid="{00000000-0005-0000-0000-000023010000}"/>
    <cellStyle name="40% - Accent5 10" xfId="246" xr:uid="{00000000-0005-0000-0000-000024010000}"/>
    <cellStyle name="40% - Accent5 11" xfId="247" xr:uid="{00000000-0005-0000-0000-000025010000}"/>
    <cellStyle name="40% - Accent5 12" xfId="248" xr:uid="{00000000-0005-0000-0000-000026010000}"/>
    <cellStyle name="40% - Accent5 13" xfId="249" xr:uid="{00000000-0005-0000-0000-000027010000}"/>
    <cellStyle name="40% - Accent5 14" xfId="250" xr:uid="{00000000-0005-0000-0000-000028010000}"/>
    <cellStyle name="40% - Accent5 15" xfId="251" xr:uid="{00000000-0005-0000-0000-000029010000}"/>
    <cellStyle name="40% - Accent5 16" xfId="252" xr:uid="{00000000-0005-0000-0000-00002A010000}"/>
    <cellStyle name="40% - Accent5 17" xfId="253" xr:uid="{00000000-0005-0000-0000-00002B010000}"/>
    <cellStyle name="40% - Accent5 18" xfId="254" xr:uid="{00000000-0005-0000-0000-00002C010000}"/>
    <cellStyle name="40% - Accent5 19" xfId="255" xr:uid="{00000000-0005-0000-0000-00002D010000}"/>
    <cellStyle name="40% - Accent5 2" xfId="256" xr:uid="{00000000-0005-0000-0000-00002E010000}"/>
    <cellStyle name="40% - Accent5 3" xfId="257" xr:uid="{00000000-0005-0000-0000-00002F010000}"/>
    <cellStyle name="40% - Accent5 3 2" xfId="258" xr:uid="{00000000-0005-0000-0000-000030010000}"/>
    <cellStyle name="40% - Accent5 4" xfId="259" xr:uid="{00000000-0005-0000-0000-000031010000}"/>
    <cellStyle name="40% - Accent5 4 2" xfId="260" xr:uid="{00000000-0005-0000-0000-000032010000}"/>
    <cellStyle name="40% - Accent5 5" xfId="261" xr:uid="{00000000-0005-0000-0000-000033010000}"/>
    <cellStyle name="40% - Accent5 5 2" xfId="262" xr:uid="{00000000-0005-0000-0000-000034010000}"/>
    <cellStyle name="40% - Accent5 6" xfId="263" xr:uid="{00000000-0005-0000-0000-000035010000}"/>
    <cellStyle name="40% - Accent5 6 2" xfId="264" xr:uid="{00000000-0005-0000-0000-000036010000}"/>
    <cellStyle name="40% - Accent5 7" xfId="265" xr:uid="{00000000-0005-0000-0000-000037010000}"/>
    <cellStyle name="40% - Accent5 7 2" xfId="266" xr:uid="{00000000-0005-0000-0000-000038010000}"/>
    <cellStyle name="40% - Accent5 8" xfId="267" xr:uid="{00000000-0005-0000-0000-000039010000}"/>
    <cellStyle name="40% - Accent5 8 2" xfId="268" xr:uid="{00000000-0005-0000-0000-00003A010000}"/>
    <cellStyle name="40% - Accent5 9" xfId="269" xr:uid="{00000000-0005-0000-0000-00003B010000}"/>
    <cellStyle name="40% - Accent6 10" xfId="270" xr:uid="{00000000-0005-0000-0000-00003C010000}"/>
    <cellStyle name="40% - Accent6 11" xfId="271" xr:uid="{00000000-0005-0000-0000-00003D010000}"/>
    <cellStyle name="40% - Accent6 12" xfId="272" xr:uid="{00000000-0005-0000-0000-00003E010000}"/>
    <cellStyle name="40% - Accent6 13" xfId="273" xr:uid="{00000000-0005-0000-0000-00003F010000}"/>
    <cellStyle name="40% - Accent6 14" xfId="274" xr:uid="{00000000-0005-0000-0000-000040010000}"/>
    <cellStyle name="40% - Accent6 15" xfId="275" xr:uid="{00000000-0005-0000-0000-000041010000}"/>
    <cellStyle name="40% - Accent6 16" xfId="276" xr:uid="{00000000-0005-0000-0000-000042010000}"/>
    <cellStyle name="40% - Accent6 17" xfId="277" xr:uid="{00000000-0005-0000-0000-000043010000}"/>
    <cellStyle name="40% - Accent6 18" xfId="278" xr:uid="{00000000-0005-0000-0000-000044010000}"/>
    <cellStyle name="40% - Accent6 19" xfId="279" xr:uid="{00000000-0005-0000-0000-000045010000}"/>
    <cellStyle name="40% - Accent6 2" xfId="280" xr:uid="{00000000-0005-0000-0000-000046010000}"/>
    <cellStyle name="40% - Accent6 3" xfId="281" xr:uid="{00000000-0005-0000-0000-000047010000}"/>
    <cellStyle name="40% - Accent6 3 2" xfId="282" xr:uid="{00000000-0005-0000-0000-000048010000}"/>
    <cellStyle name="40% - Accent6 4" xfId="283" xr:uid="{00000000-0005-0000-0000-000049010000}"/>
    <cellStyle name="40% - Accent6 4 2" xfId="284" xr:uid="{00000000-0005-0000-0000-00004A010000}"/>
    <cellStyle name="40% - Accent6 5" xfId="285" xr:uid="{00000000-0005-0000-0000-00004B010000}"/>
    <cellStyle name="40% - Accent6 5 2" xfId="286" xr:uid="{00000000-0005-0000-0000-00004C010000}"/>
    <cellStyle name="40% - Accent6 6" xfId="287" xr:uid="{00000000-0005-0000-0000-00004D010000}"/>
    <cellStyle name="40% - Accent6 6 2" xfId="288" xr:uid="{00000000-0005-0000-0000-00004E010000}"/>
    <cellStyle name="40% - Accent6 7" xfId="289" xr:uid="{00000000-0005-0000-0000-00004F010000}"/>
    <cellStyle name="40% - Accent6 7 2" xfId="290" xr:uid="{00000000-0005-0000-0000-000050010000}"/>
    <cellStyle name="40% - Accent6 8" xfId="291" xr:uid="{00000000-0005-0000-0000-000051010000}"/>
    <cellStyle name="40% - Accent6 8 2" xfId="292" xr:uid="{00000000-0005-0000-0000-000052010000}"/>
    <cellStyle name="40% - Accent6 9" xfId="293" xr:uid="{00000000-0005-0000-0000-000053010000}"/>
    <cellStyle name="60% - Accent1 2" xfId="294" xr:uid="{00000000-0005-0000-0000-000054010000}"/>
    <cellStyle name="60% - Accent2 2" xfId="295" xr:uid="{00000000-0005-0000-0000-000055010000}"/>
    <cellStyle name="60% - Accent3 2" xfId="296" xr:uid="{00000000-0005-0000-0000-000056010000}"/>
    <cellStyle name="60% - Accent4 2" xfId="297" xr:uid="{00000000-0005-0000-0000-000057010000}"/>
    <cellStyle name="60% - Accent5 2" xfId="298" xr:uid="{00000000-0005-0000-0000-000058010000}"/>
    <cellStyle name="60% - Accent6 2" xfId="299" xr:uid="{00000000-0005-0000-0000-000059010000}"/>
    <cellStyle name="Accent1 2" xfId="300" xr:uid="{00000000-0005-0000-0000-00005A010000}"/>
    <cellStyle name="Accent2 2" xfId="301" xr:uid="{00000000-0005-0000-0000-00005B010000}"/>
    <cellStyle name="Accent3 2" xfId="302" xr:uid="{00000000-0005-0000-0000-00005C010000}"/>
    <cellStyle name="Accent4 2" xfId="303" xr:uid="{00000000-0005-0000-0000-00005D010000}"/>
    <cellStyle name="Accent5 2" xfId="304" xr:uid="{00000000-0005-0000-0000-00005E010000}"/>
    <cellStyle name="Accent6 2" xfId="305" xr:uid="{00000000-0005-0000-0000-00005F010000}"/>
    <cellStyle name="amount" xfId="306" xr:uid="{00000000-0005-0000-0000-000060010000}"/>
    <cellStyle name="amount 2" xfId="307" xr:uid="{00000000-0005-0000-0000-000061010000}"/>
    <cellStyle name="Bad 2" xfId="308" xr:uid="{00000000-0005-0000-0000-000062010000}"/>
    <cellStyle name="Body text" xfId="309" xr:uid="{00000000-0005-0000-0000-000063010000}"/>
    <cellStyle name="Calculation 2" xfId="310" xr:uid="{00000000-0005-0000-0000-000064010000}"/>
    <cellStyle name="Calculation 2 2" xfId="311" xr:uid="{00000000-0005-0000-0000-000065010000}"/>
    <cellStyle name="Calculation 2 2 2" xfId="312" xr:uid="{00000000-0005-0000-0000-000066010000}"/>
    <cellStyle name="Calculation 2 3" xfId="313" xr:uid="{00000000-0005-0000-0000-000067010000}"/>
    <cellStyle name="Check Cell 2" xfId="314" xr:uid="{00000000-0005-0000-0000-000068010000}"/>
    <cellStyle name="Comma" xfId="1" builtinId="3"/>
    <cellStyle name="Comma [0] 2" xfId="315" xr:uid="{00000000-0005-0000-0000-000069010000}"/>
    <cellStyle name="Comma [0] 2 2" xfId="316" xr:uid="{00000000-0005-0000-0000-00006A010000}"/>
    <cellStyle name="Comma [0] 2 2 2" xfId="317" xr:uid="{00000000-0005-0000-0000-00006B010000}"/>
    <cellStyle name="Comma [0] 2 2 2 2" xfId="318" xr:uid="{00000000-0005-0000-0000-00006C010000}"/>
    <cellStyle name="Comma [0] 2 2 3" xfId="319" xr:uid="{00000000-0005-0000-0000-00006D010000}"/>
    <cellStyle name="Comma [0] 2 3" xfId="320" xr:uid="{00000000-0005-0000-0000-00006E010000}"/>
    <cellStyle name="Comma [0] 2 3 2" xfId="321" xr:uid="{00000000-0005-0000-0000-00006F010000}"/>
    <cellStyle name="Comma [0] 2 3 2 2" xfId="322" xr:uid="{00000000-0005-0000-0000-000070010000}"/>
    <cellStyle name="Comma [0] 2 3 3" xfId="323" xr:uid="{00000000-0005-0000-0000-000071010000}"/>
    <cellStyle name="Comma [0] 2 4" xfId="324" xr:uid="{00000000-0005-0000-0000-000072010000}"/>
    <cellStyle name="Comma [0] 2 4 2" xfId="325" xr:uid="{00000000-0005-0000-0000-000073010000}"/>
    <cellStyle name="Comma [0] 2 5" xfId="326" xr:uid="{00000000-0005-0000-0000-000074010000}"/>
    <cellStyle name="Comma 10" xfId="327" xr:uid="{00000000-0005-0000-0000-000075010000}"/>
    <cellStyle name="Comma 10 2 2" xfId="328" xr:uid="{00000000-0005-0000-0000-000076010000}"/>
    <cellStyle name="Comma 100" xfId="329" xr:uid="{00000000-0005-0000-0000-000077010000}"/>
    <cellStyle name="Comma 100 2" xfId="330" xr:uid="{00000000-0005-0000-0000-000078010000}"/>
    <cellStyle name="Comma 100 2 2" xfId="331" xr:uid="{00000000-0005-0000-0000-000079010000}"/>
    <cellStyle name="Comma 100 3" xfId="332" xr:uid="{00000000-0005-0000-0000-00007A010000}"/>
    <cellStyle name="Comma 101" xfId="333" xr:uid="{00000000-0005-0000-0000-00007B010000}"/>
    <cellStyle name="Comma 101 2" xfId="334" xr:uid="{00000000-0005-0000-0000-00007C010000}"/>
    <cellStyle name="Comma 102" xfId="335" xr:uid="{00000000-0005-0000-0000-00007D010000}"/>
    <cellStyle name="Comma 102 2" xfId="336" xr:uid="{00000000-0005-0000-0000-00007E010000}"/>
    <cellStyle name="Comma 103" xfId="337" xr:uid="{00000000-0005-0000-0000-00007F010000}"/>
    <cellStyle name="Comma 103 3" xfId="338" xr:uid="{00000000-0005-0000-0000-000080010000}"/>
    <cellStyle name="Comma 104" xfId="339" xr:uid="{00000000-0005-0000-0000-000081010000}"/>
    <cellStyle name="Comma 105" xfId="340" xr:uid="{00000000-0005-0000-0000-000082010000}"/>
    <cellStyle name="Comma 105 2" xfId="341" xr:uid="{00000000-0005-0000-0000-000083010000}"/>
    <cellStyle name="Comma 106" xfId="342" xr:uid="{00000000-0005-0000-0000-000084010000}"/>
    <cellStyle name="Comma 106 2" xfId="343" xr:uid="{00000000-0005-0000-0000-000085010000}"/>
    <cellStyle name="Comma 107" xfId="344" xr:uid="{00000000-0005-0000-0000-000086010000}"/>
    <cellStyle name="Comma 107 2" xfId="345" xr:uid="{00000000-0005-0000-0000-000087010000}"/>
    <cellStyle name="Comma 107 2 2" xfId="346" xr:uid="{00000000-0005-0000-0000-000088010000}"/>
    <cellStyle name="Comma 108" xfId="347" xr:uid="{00000000-0005-0000-0000-000089010000}"/>
    <cellStyle name="Comma 108 2" xfId="348" xr:uid="{00000000-0005-0000-0000-00008A010000}"/>
    <cellStyle name="Comma 108 3" xfId="349" xr:uid="{00000000-0005-0000-0000-00008B010000}"/>
    <cellStyle name="Comma 109" xfId="350" xr:uid="{00000000-0005-0000-0000-00008C010000}"/>
    <cellStyle name="Comma 109 2" xfId="351" xr:uid="{00000000-0005-0000-0000-00008D010000}"/>
    <cellStyle name="Comma 109 3" xfId="352" xr:uid="{00000000-0005-0000-0000-00008E010000}"/>
    <cellStyle name="Comma 11" xfId="353" xr:uid="{00000000-0005-0000-0000-00008F010000}"/>
    <cellStyle name="Comma 11 2" xfId="354" xr:uid="{00000000-0005-0000-0000-000090010000}"/>
    <cellStyle name="Comma 110" xfId="355" xr:uid="{00000000-0005-0000-0000-000091010000}"/>
    <cellStyle name="Comma 110 2" xfId="356" xr:uid="{00000000-0005-0000-0000-000092010000}"/>
    <cellStyle name="Comma 110 3" xfId="357" xr:uid="{00000000-0005-0000-0000-000093010000}"/>
    <cellStyle name="Comma 111" xfId="358" xr:uid="{00000000-0005-0000-0000-000094010000}"/>
    <cellStyle name="Comma 111 2" xfId="359" xr:uid="{00000000-0005-0000-0000-000095010000}"/>
    <cellStyle name="Comma 111 3" xfId="360" xr:uid="{00000000-0005-0000-0000-000096010000}"/>
    <cellStyle name="Comma 112" xfId="361" xr:uid="{00000000-0005-0000-0000-000097010000}"/>
    <cellStyle name="Comma 112 2" xfId="362" xr:uid="{00000000-0005-0000-0000-000098010000}"/>
    <cellStyle name="Comma 112 3" xfId="363" xr:uid="{00000000-0005-0000-0000-000099010000}"/>
    <cellStyle name="Comma 113" xfId="364" xr:uid="{00000000-0005-0000-0000-00009A010000}"/>
    <cellStyle name="Comma 113 2" xfId="365" xr:uid="{00000000-0005-0000-0000-00009B010000}"/>
    <cellStyle name="Comma 113 3" xfId="366" xr:uid="{00000000-0005-0000-0000-00009C010000}"/>
    <cellStyle name="Comma 114" xfId="367" xr:uid="{00000000-0005-0000-0000-00009D010000}"/>
    <cellStyle name="Comma 114 2" xfId="368" xr:uid="{00000000-0005-0000-0000-00009E010000}"/>
    <cellStyle name="Comma 114 3" xfId="369" xr:uid="{00000000-0005-0000-0000-00009F010000}"/>
    <cellStyle name="Comma 114 3 2" xfId="370" xr:uid="{00000000-0005-0000-0000-0000A0010000}"/>
    <cellStyle name="Comma 115" xfId="371" xr:uid="{00000000-0005-0000-0000-0000A1010000}"/>
    <cellStyle name="Comma 115 2" xfId="372" xr:uid="{00000000-0005-0000-0000-0000A2010000}"/>
    <cellStyle name="Comma 115 3" xfId="373" xr:uid="{00000000-0005-0000-0000-0000A3010000}"/>
    <cellStyle name="Comma 115 3 2" xfId="374" xr:uid="{00000000-0005-0000-0000-0000A4010000}"/>
    <cellStyle name="Comma 115 3 3" xfId="375" xr:uid="{00000000-0005-0000-0000-0000A5010000}"/>
    <cellStyle name="Comma 116" xfId="376" xr:uid="{00000000-0005-0000-0000-0000A6010000}"/>
    <cellStyle name="Comma 116 2" xfId="377" xr:uid="{00000000-0005-0000-0000-0000A7010000}"/>
    <cellStyle name="Comma 116 3" xfId="378" xr:uid="{00000000-0005-0000-0000-0000A8010000}"/>
    <cellStyle name="Comma 116 3 2" xfId="379" xr:uid="{00000000-0005-0000-0000-0000A9010000}"/>
    <cellStyle name="Comma 116 3 3" xfId="380" xr:uid="{00000000-0005-0000-0000-0000AA010000}"/>
    <cellStyle name="Comma 117" xfId="381" xr:uid="{00000000-0005-0000-0000-0000AB010000}"/>
    <cellStyle name="Comma 117 2" xfId="382" xr:uid="{00000000-0005-0000-0000-0000AC010000}"/>
    <cellStyle name="Comma 117 3" xfId="383" xr:uid="{00000000-0005-0000-0000-0000AD010000}"/>
    <cellStyle name="Comma 117 3 2" xfId="384" xr:uid="{00000000-0005-0000-0000-0000AE010000}"/>
    <cellStyle name="Comma 117 3 3" xfId="385" xr:uid="{00000000-0005-0000-0000-0000AF010000}"/>
    <cellStyle name="Comma 118" xfId="386" xr:uid="{00000000-0005-0000-0000-0000B0010000}"/>
    <cellStyle name="Comma 118 2" xfId="387" xr:uid="{00000000-0005-0000-0000-0000B1010000}"/>
    <cellStyle name="Comma 118 3" xfId="388" xr:uid="{00000000-0005-0000-0000-0000B2010000}"/>
    <cellStyle name="Comma 118 3 2" xfId="389" xr:uid="{00000000-0005-0000-0000-0000B3010000}"/>
    <cellStyle name="Comma 118 3 3" xfId="390" xr:uid="{00000000-0005-0000-0000-0000B4010000}"/>
    <cellStyle name="Comma 119" xfId="391" xr:uid="{00000000-0005-0000-0000-0000B5010000}"/>
    <cellStyle name="Comma 119 2" xfId="392" xr:uid="{00000000-0005-0000-0000-0000B6010000}"/>
    <cellStyle name="Comma 119 3" xfId="393" xr:uid="{00000000-0005-0000-0000-0000B7010000}"/>
    <cellStyle name="Comma 119 3 2" xfId="394" xr:uid="{00000000-0005-0000-0000-0000B8010000}"/>
    <cellStyle name="Comma 12" xfId="395" xr:uid="{00000000-0005-0000-0000-0000B9010000}"/>
    <cellStyle name="Comma 12 2" xfId="396" xr:uid="{00000000-0005-0000-0000-0000BA010000}"/>
    <cellStyle name="Comma 12 2 2" xfId="397" xr:uid="{00000000-0005-0000-0000-0000BB010000}"/>
    <cellStyle name="Comma 12 3" xfId="398" xr:uid="{00000000-0005-0000-0000-0000BC010000}"/>
    <cellStyle name="Comma 12 3 2" xfId="399" xr:uid="{00000000-0005-0000-0000-0000BD010000}"/>
    <cellStyle name="Comma 12 4" xfId="400" xr:uid="{00000000-0005-0000-0000-0000BE010000}"/>
    <cellStyle name="Comma 120" xfId="401" xr:uid="{00000000-0005-0000-0000-0000BF010000}"/>
    <cellStyle name="Comma 120 2" xfId="402" xr:uid="{00000000-0005-0000-0000-0000C0010000}"/>
    <cellStyle name="Comma 120 3" xfId="403" xr:uid="{00000000-0005-0000-0000-0000C1010000}"/>
    <cellStyle name="Comma 120 3 2" xfId="404" xr:uid="{00000000-0005-0000-0000-0000C2010000}"/>
    <cellStyle name="Comma 121" xfId="405" xr:uid="{00000000-0005-0000-0000-0000C3010000}"/>
    <cellStyle name="Comma 121 2" xfId="406" xr:uid="{00000000-0005-0000-0000-0000C4010000}"/>
    <cellStyle name="Comma 121 3" xfId="407" xr:uid="{00000000-0005-0000-0000-0000C5010000}"/>
    <cellStyle name="Comma 121 3 2" xfId="408" xr:uid="{00000000-0005-0000-0000-0000C6010000}"/>
    <cellStyle name="Comma 122" xfId="409" xr:uid="{00000000-0005-0000-0000-0000C7010000}"/>
    <cellStyle name="Comma 122 2" xfId="410" xr:uid="{00000000-0005-0000-0000-0000C8010000}"/>
    <cellStyle name="Comma 122 3" xfId="411" xr:uid="{00000000-0005-0000-0000-0000C9010000}"/>
    <cellStyle name="Comma 122 3 2" xfId="412" xr:uid="{00000000-0005-0000-0000-0000CA010000}"/>
    <cellStyle name="Comma 122 3 3" xfId="413" xr:uid="{00000000-0005-0000-0000-0000CB010000}"/>
    <cellStyle name="Comma 123" xfId="414" xr:uid="{00000000-0005-0000-0000-0000CC010000}"/>
    <cellStyle name="Comma 123 2" xfId="415" xr:uid="{00000000-0005-0000-0000-0000CD010000}"/>
    <cellStyle name="Comma 123 3" xfId="416" xr:uid="{00000000-0005-0000-0000-0000CE010000}"/>
    <cellStyle name="Comma 123 3 2" xfId="417" xr:uid="{00000000-0005-0000-0000-0000CF010000}"/>
    <cellStyle name="Comma 123 3 3" xfId="418" xr:uid="{00000000-0005-0000-0000-0000D0010000}"/>
    <cellStyle name="Comma 124" xfId="419" xr:uid="{00000000-0005-0000-0000-0000D1010000}"/>
    <cellStyle name="Comma 124 2" xfId="420" xr:uid="{00000000-0005-0000-0000-0000D2010000}"/>
    <cellStyle name="Comma 124 3" xfId="421" xr:uid="{00000000-0005-0000-0000-0000D3010000}"/>
    <cellStyle name="Comma 124 3 2" xfId="422" xr:uid="{00000000-0005-0000-0000-0000D4010000}"/>
    <cellStyle name="Comma 124 3 3" xfId="423" xr:uid="{00000000-0005-0000-0000-0000D5010000}"/>
    <cellStyle name="Comma 125" xfId="424" xr:uid="{00000000-0005-0000-0000-0000D6010000}"/>
    <cellStyle name="Comma 125 2" xfId="425" xr:uid="{00000000-0005-0000-0000-0000D7010000}"/>
    <cellStyle name="Comma 125 3" xfId="426" xr:uid="{00000000-0005-0000-0000-0000D8010000}"/>
    <cellStyle name="Comma 125 3 2" xfId="427" xr:uid="{00000000-0005-0000-0000-0000D9010000}"/>
    <cellStyle name="Comma 125 3 3" xfId="428" xr:uid="{00000000-0005-0000-0000-0000DA010000}"/>
    <cellStyle name="Comma 126" xfId="429" xr:uid="{00000000-0005-0000-0000-0000DB010000}"/>
    <cellStyle name="Comma 126 2" xfId="430" xr:uid="{00000000-0005-0000-0000-0000DC010000}"/>
    <cellStyle name="Comma 126 3" xfId="431" xr:uid="{00000000-0005-0000-0000-0000DD010000}"/>
    <cellStyle name="Comma 126 3 2" xfId="432" xr:uid="{00000000-0005-0000-0000-0000DE010000}"/>
    <cellStyle name="Comma 126 3 3" xfId="433" xr:uid="{00000000-0005-0000-0000-0000DF010000}"/>
    <cellStyle name="Comma 127" xfId="434" xr:uid="{00000000-0005-0000-0000-0000E0010000}"/>
    <cellStyle name="Comma 127 2" xfId="435" xr:uid="{00000000-0005-0000-0000-0000E1010000}"/>
    <cellStyle name="Comma 127 3" xfId="436" xr:uid="{00000000-0005-0000-0000-0000E2010000}"/>
    <cellStyle name="Comma 127 3 2" xfId="437" xr:uid="{00000000-0005-0000-0000-0000E3010000}"/>
    <cellStyle name="Comma 127 3 3" xfId="438" xr:uid="{00000000-0005-0000-0000-0000E4010000}"/>
    <cellStyle name="Comma 128" xfId="439" xr:uid="{00000000-0005-0000-0000-0000E5010000}"/>
    <cellStyle name="Comma 128 2" xfId="440" xr:uid="{00000000-0005-0000-0000-0000E6010000}"/>
    <cellStyle name="Comma 128 3" xfId="441" xr:uid="{00000000-0005-0000-0000-0000E7010000}"/>
    <cellStyle name="Comma 128 3 2" xfId="442" xr:uid="{00000000-0005-0000-0000-0000E8010000}"/>
    <cellStyle name="Comma 128 3 3" xfId="443" xr:uid="{00000000-0005-0000-0000-0000E9010000}"/>
    <cellStyle name="Comma 129" xfId="444" xr:uid="{00000000-0005-0000-0000-0000EA010000}"/>
    <cellStyle name="Comma 129 2" xfId="445" xr:uid="{00000000-0005-0000-0000-0000EB010000}"/>
    <cellStyle name="Comma 129 3" xfId="446" xr:uid="{00000000-0005-0000-0000-0000EC010000}"/>
    <cellStyle name="Comma 129 3 2" xfId="447" xr:uid="{00000000-0005-0000-0000-0000ED010000}"/>
    <cellStyle name="Comma 13" xfId="448" xr:uid="{00000000-0005-0000-0000-0000EE010000}"/>
    <cellStyle name="Comma 130" xfId="449" xr:uid="{00000000-0005-0000-0000-0000EF010000}"/>
    <cellStyle name="Comma 130 2" xfId="450" xr:uid="{00000000-0005-0000-0000-0000F0010000}"/>
    <cellStyle name="Comma 130 3" xfId="451" xr:uid="{00000000-0005-0000-0000-0000F1010000}"/>
    <cellStyle name="Comma 130 3 2" xfId="452" xr:uid="{00000000-0005-0000-0000-0000F2010000}"/>
    <cellStyle name="Comma 131" xfId="453" xr:uid="{00000000-0005-0000-0000-0000F3010000}"/>
    <cellStyle name="Comma 131 2" xfId="454" xr:uid="{00000000-0005-0000-0000-0000F4010000}"/>
    <cellStyle name="Comma 131 3" xfId="455" xr:uid="{00000000-0005-0000-0000-0000F5010000}"/>
    <cellStyle name="Comma 131 3 2" xfId="456" xr:uid="{00000000-0005-0000-0000-0000F6010000}"/>
    <cellStyle name="Comma 132" xfId="457" xr:uid="{00000000-0005-0000-0000-0000F7010000}"/>
    <cellStyle name="Comma 132 2" xfId="458" xr:uid="{00000000-0005-0000-0000-0000F8010000}"/>
    <cellStyle name="Comma 132 3" xfId="459" xr:uid="{00000000-0005-0000-0000-0000F9010000}"/>
    <cellStyle name="Comma 132 3 2" xfId="460" xr:uid="{00000000-0005-0000-0000-0000FA010000}"/>
    <cellStyle name="Comma 133" xfId="461" xr:uid="{00000000-0005-0000-0000-0000FB010000}"/>
    <cellStyle name="Comma 133 2" xfId="462" xr:uid="{00000000-0005-0000-0000-0000FC010000}"/>
    <cellStyle name="Comma 133 3" xfId="463" xr:uid="{00000000-0005-0000-0000-0000FD010000}"/>
    <cellStyle name="Comma 133 3 2" xfId="464" xr:uid="{00000000-0005-0000-0000-0000FE010000}"/>
    <cellStyle name="Comma 133 3 3" xfId="465" xr:uid="{00000000-0005-0000-0000-0000FF010000}"/>
    <cellStyle name="Comma 134" xfId="466" xr:uid="{00000000-0005-0000-0000-000000020000}"/>
    <cellStyle name="Comma 134 2" xfId="467" xr:uid="{00000000-0005-0000-0000-000001020000}"/>
    <cellStyle name="Comma 134 3" xfId="468" xr:uid="{00000000-0005-0000-0000-000002020000}"/>
    <cellStyle name="Comma 134 3 2" xfId="469" xr:uid="{00000000-0005-0000-0000-000003020000}"/>
    <cellStyle name="Comma 134 3 3" xfId="470" xr:uid="{00000000-0005-0000-0000-000004020000}"/>
    <cellStyle name="Comma 135" xfId="471" xr:uid="{00000000-0005-0000-0000-000005020000}"/>
    <cellStyle name="Comma 135 2" xfId="472" xr:uid="{00000000-0005-0000-0000-000006020000}"/>
    <cellStyle name="Comma 135 3" xfId="473" xr:uid="{00000000-0005-0000-0000-000007020000}"/>
    <cellStyle name="Comma 135 3 2" xfId="474" xr:uid="{00000000-0005-0000-0000-000008020000}"/>
    <cellStyle name="Comma 136" xfId="475" xr:uid="{00000000-0005-0000-0000-000009020000}"/>
    <cellStyle name="Comma 136 2" xfId="476" xr:uid="{00000000-0005-0000-0000-00000A020000}"/>
    <cellStyle name="Comma 136 3" xfId="477" xr:uid="{00000000-0005-0000-0000-00000B020000}"/>
    <cellStyle name="Comma 136 3 2" xfId="478" xr:uid="{00000000-0005-0000-0000-00000C020000}"/>
    <cellStyle name="Comma 137" xfId="479" xr:uid="{00000000-0005-0000-0000-00000D020000}"/>
    <cellStyle name="Comma 137 2" xfId="480" xr:uid="{00000000-0005-0000-0000-00000E020000}"/>
    <cellStyle name="Comma 137 3" xfId="481" xr:uid="{00000000-0005-0000-0000-00000F020000}"/>
    <cellStyle name="Comma 137 3 2" xfId="482" xr:uid="{00000000-0005-0000-0000-000010020000}"/>
    <cellStyle name="Comma 138" xfId="483" xr:uid="{00000000-0005-0000-0000-000011020000}"/>
    <cellStyle name="Comma 138 2" xfId="484" xr:uid="{00000000-0005-0000-0000-000012020000}"/>
    <cellStyle name="Comma 138 3" xfId="485" xr:uid="{00000000-0005-0000-0000-000013020000}"/>
    <cellStyle name="Comma 138 3 2" xfId="486" xr:uid="{00000000-0005-0000-0000-000014020000}"/>
    <cellStyle name="Comma 138 3 3" xfId="487" xr:uid="{00000000-0005-0000-0000-000015020000}"/>
    <cellStyle name="Comma 139" xfId="488" xr:uid="{00000000-0005-0000-0000-000016020000}"/>
    <cellStyle name="Comma 139 2" xfId="489" xr:uid="{00000000-0005-0000-0000-000017020000}"/>
    <cellStyle name="Comma 139 3" xfId="490" xr:uid="{00000000-0005-0000-0000-000018020000}"/>
    <cellStyle name="Comma 139 3 2" xfId="491" xr:uid="{00000000-0005-0000-0000-000019020000}"/>
    <cellStyle name="Comma 14" xfId="492" xr:uid="{00000000-0005-0000-0000-00001A020000}"/>
    <cellStyle name="Comma 140" xfId="493" xr:uid="{00000000-0005-0000-0000-00001B020000}"/>
    <cellStyle name="Comma 140 2" xfId="494" xr:uid="{00000000-0005-0000-0000-00001C020000}"/>
    <cellStyle name="Comma 140 3" xfId="495" xr:uid="{00000000-0005-0000-0000-00001D020000}"/>
    <cellStyle name="Comma 140 3 2" xfId="496" xr:uid="{00000000-0005-0000-0000-00001E020000}"/>
    <cellStyle name="Comma 140 3 3" xfId="497" xr:uid="{00000000-0005-0000-0000-00001F020000}"/>
    <cellStyle name="Comma 141" xfId="498" xr:uid="{00000000-0005-0000-0000-000020020000}"/>
    <cellStyle name="Comma 141 2" xfId="499" xr:uid="{00000000-0005-0000-0000-000021020000}"/>
    <cellStyle name="Comma 141 3" xfId="500" xr:uid="{00000000-0005-0000-0000-000022020000}"/>
    <cellStyle name="Comma 141 3 2" xfId="501" xr:uid="{00000000-0005-0000-0000-000023020000}"/>
    <cellStyle name="Comma 142" xfId="502" xr:uid="{00000000-0005-0000-0000-000024020000}"/>
    <cellStyle name="Comma 142 2" xfId="503" xr:uid="{00000000-0005-0000-0000-000025020000}"/>
    <cellStyle name="Comma 142 3" xfId="504" xr:uid="{00000000-0005-0000-0000-000026020000}"/>
    <cellStyle name="Comma 142 3 2" xfId="505" xr:uid="{00000000-0005-0000-0000-000027020000}"/>
    <cellStyle name="Comma 142 3 3" xfId="506" xr:uid="{00000000-0005-0000-0000-000028020000}"/>
    <cellStyle name="Comma 143" xfId="507" xr:uid="{00000000-0005-0000-0000-000029020000}"/>
    <cellStyle name="Comma 143 2" xfId="508" xr:uid="{00000000-0005-0000-0000-00002A020000}"/>
    <cellStyle name="Comma 143 3" xfId="509" xr:uid="{00000000-0005-0000-0000-00002B020000}"/>
    <cellStyle name="Comma 143 3 2" xfId="510" xr:uid="{00000000-0005-0000-0000-00002C020000}"/>
    <cellStyle name="Comma 144" xfId="511" xr:uid="{00000000-0005-0000-0000-00002D020000}"/>
    <cellStyle name="Comma 144 2" xfId="512" xr:uid="{00000000-0005-0000-0000-00002E020000}"/>
    <cellStyle name="Comma 144 3" xfId="513" xr:uid="{00000000-0005-0000-0000-00002F020000}"/>
    <cellStyle name="Comma 144 3 2" xfId="514" xr:uid="{00000000-0005-0000-0000-000030020000}"/>
    <cellStyle name="Comma 144 3 3" xfId="515" xr:uid="{00000000-0005-0000-0000-000031020000}"/>
    <cellStyle name="Comma 145" xfId="516" xr:uid="{00000000-0005-0000-0000-000032020000}"/>
    <cellStyle name="Comma 145 2" xfId="517" xr:uid="{00000000-0005-0000-0000-000033020000}"/>
    <cellStyle name="Comma 145 3" xfId="518" xr:uid="{00000000-0005-0000-0000-000034020000}"/>
    <cellStyle name="Comma 145 3 2" xfId="519" xr:uid="{00000000-0005-0000-0000-000035020000}"/>
    <cellStyle name="Comma 145 3 3" xfId="520" xr:uid="{00000000-0005-0000-0000-000036020000}"/>
    <cellStyle name="Comma 146" xfId="521" xr:uid="{00000000-0005-0000-0000-000037020000}"/>
    <cellStyle name="Comma 146 2" xfId="522" xr:uid="{00000000-0005-0000-0000-000038020000}"/>
    <cellStyle name="Comma 146 3" xfId="523" xr:uid="{00000000-0005-0000-0000-000039020000}"/>
    <cellStyle name="Comma 146 3 2" xfId="524" xr:uid="{00000000-0005-0000-0000-00003A020000}"/>
    <cellStyle name="Comma 147" xfId="525" xr:uid="{00000000-0005-0000-0000-00003B020000}"/>
    <cellStyle name="Comma 147 2" xfId="526" xr:uid="{00000000-0005-0000-0000-00003C020000}"/>
    <cellStyle name="Comma 147 3" xfId="527" xr:uid="{00000000-0005-0000-0000-00003D020000}"/>
    <cellStyle name="Comma 147 3 2" xfId="528" xr:uid="{00000000-0005-0000-0000-00003E020000}"/>
    <cellStyle name="Comma 147 3 3" xfId="529" xr:uid="{00000000-0005-0000-0000-00003F020000}"/>
    <cellStyle name="Comma 148" xfId="530" xr:uid="{00000000-0005-0000-0000-000040020000}"/>
    <cellStyle name="Comma 148 2" xfId="531" xr:uid="{00000000-0005-0000-0000-000041020000}"/>
    <cellStyle name="Comma 148 3" xfId="532" xr:uid="{00000000-0005-0000-0000-000042020000}"/>
    <cellStyle name="Comma 148 3 2" xfId="533" xr:uid="{00000000-0005-0000-0000-000043020000}"/>
    <cellStyle name="Comma 149" xfId="534" xr:uid="{00000000-0005-0000-0000-000044020000}"/>
    <cellStyle name="Comma 149 2" xfId="535" xr:uid="{00000000-0005-0000-0000-000045020000}"/>
    <cellStyle name="Comma 149 3" xfId="536" xr:uid="{00000000-0005-0000-0000-000046020000}"/>
    <cellStyle name="Comma 149 3 2" xfId="537" xr:uid="{00000000-0005-0000-0000-000047020000}"/>
    <cellStyle name="Comma 15" xfId="538" xr:uid="{00000000-0005-0000-0000-000048020000}"/>
    <cellStyle name="Comma 150" xfId="539" xr:uid="{00000000-0005-0000-0000-000049020000}"/>
    <cellStyle name="Comma 150 2" xfId="540" xr:uid="{00000000-0005-0000-0000-00004A020000}"/>
    <cellStyle name="Comma 150 3" xfId="541" xr:uid="{00000000-0005-0000-0000-00004B020000}"/>
    <cellStyle name="Comma 150 3 2" xfId="542" xr:uid="{00000000-0005-0000-0000-00004C020000}"/>
    <cellStyle name="Comma 151" xfId="543" xr:uid="{00000000-0005-0000-0000-00004D020000}"/>
    <cellStyle name="Comma 151 2" xfId="544" xr:uid="{00000000-0005-0000-0000-00004E020000}"/>
    <cellStyle name="Comma 151 3" xfId="545" xr:uid="{00000000-0005-0000-0000-00004F020000}"/>
    <cellStyle name="Comma 151 3 2" xfId="546" xr:uid="{00000000-0005-0000-0000-000050020000}"/>
    <cellStyle name="Comma 152" xfId="547" xr:uid="{00000000-0005-0000-0000-000051020000}"/>
    <cellStyle name="Comma 152 2" xfId="548" xr:uid="{00000000-0005-0000-0000-000052020000}"/>
    <cellStyle name="Comma 152 3" xfId="549" xr:uid="{00000000-0005-0000-0000-000053020000}"/>
    <cellStyle name="Comma 152 3 2" xfId="550" xr:uid="{00000000-0005-0000-0000-000054020000}"/>
    <cellStyle name="Comma 153" xfId="551" xr:uid="{00000000-0005-0000-0000-000055020000}"/>
    <cellStyle name="Comma 153 2" xfId="552" xr:uid="{00000000-0005-0000-0000-000056020000}"/>
    <cellStyle name="Comma 153 3" xfId="553" xr:uid="{00000000-0005-0000-0000-000057020000}"/>
    <cellStyle name="Comma 153 3 2" xfId="554" xr:uid="{00000000-0005-0000-0000-000058020000}"/>
    <cellStyle name="Comma 154" xfId="555" xr:uid="{00000000-0005-0000-0000-000059020000}"/>
    <cellStyle name="Comma 154 2" xfId="556" xr:uid="{00000000-0005-0000-0000-00005A020000}"/>
    <cellStyle name="Comma 154 3" xfId="557" xr:uid="{00000000-0005-0000-0000-00005B020000}"/>
    <cellStyle name="Comma 154 3 2" xfId="558" xr:uid="{00000000-0005-0000-0000-00005C020000}"/>
    <cellStyle name="Comma 155" xfId="559" xr:uid="{00000000-0005-0000-0000-00005D020000}"/>
    <cellStyle name="Comma 155 2" xfId="560" xr:uid="{00000000-0005-0000-0000-00005E020000}"/>
    <cellStyle name="Comma 155 3" xfId="561" xr:uid="{00000000-0005-0000-0000-00005F020000}"/>
    <cellStyle name="Comma 155 3 2" xfId="562" xr:uid="{00000000-0005-0000-0000-000060020000}"/>
    <cellStyle name="Comma 156" xfId="563" xr:uid="{00000000-0005-0000-0000-000061020000}"/>
    <cellStyle name="Comma 156 2" xfId="564" xr:uid="{00000000-0005-0000-0000-000062020000}"/>
    <cellStyle name="Comma 156 3" xfId="565" xr:uid="{00000000-0005-0000-0000-000063020000}"/>
    <cellStyle name="Comma 156 3 2" xfId="566" xr:uid="{00000000-0005-0000-0000-000064020000}"/>
    <cellStyle name="Comma 157" xfId="567" xr:uid="{00000000-0005-0000-0000-000065020000}"/>
    <cellStyle name="Comma 157 2" xfId="568" xr:uid="{00000000-0005-0000-0000-000066020000}"/>
    <cellStyle name="Comma 158" xfId="569" xr:uid="{00000000-0005-0000-0000-000067020000}"/>
    <cellStyle name="Comma 158 2" xfId="570" xr:uid="{00000000-0005-0000-0000-000068020000}"/>
    <cellStyle name="Comma 158 3" xfId="571" xr:uid="{00000000-0005-0000-0000-000069020000}"/>
    <cellStyle name="Comma 158 3 2" xfId="572" xr:uid="{00000000-0005-0000-0000-00006A020000}"/>
    <cellStyle name="Comma 159" xfId="573" xr:uid="{00000000-0005-0000-0000-00006B020000}"/>
    <cellStyle name="Comma 159 2" xfId="574" xr:uid="{00000000-0005-0000-0000-00006C020000}"/>
    <cellStyle name="Comma 159 3" xfId="575" xr:uid="{00000000-0005-0000-0000-00006D020000}"/>
    <cellStyle name="Comma 159 3 2" xfId="576" xr:uid="{00000000-0005-0000-0000-00006E020000}"/>
    <cellStyle name="Comma 16" xfId="577" xr:uid="{00000000-0005-0000-0000-00006F020000}"/>
    <cellStyle name="Comma 16 2" xfId="578" xr:uid="{00000000-0005-0000-0000-000070020000}"/>
    <cellStyle name="Comma 16 2 2" xfId="579" xr:uid="{00000000-0005-0000-0000-000071020000}"/>
    <cellStyle name="Comma 16 2 2 2" xfId="580" xr:uid="{00000000-0005-0000-0000-000072020000}"/>
    <cellStyle name="Comma 16 2 2 2 2" xfId="581" xr:uid="{00000000-0005-0000-0000-000073020000}"/>
    <cellStyle name="Comma 16 2 2 3" xfId="582" xr:uid="{00000000-0005-0000-0000-000074020000}"/>
    <cellStyle name="Comma 16 2 3" xfId="583" xr:uid="{00000000-0005-0000-0000-000075020000}"/>
    <cellStyle name="Comma 16 2 3 2" xfId="584" xr:uid="{00000000-0005-0000-0000-000076020000}"/>
    <cellStyle name="Comma 16 2 4" xfId="585" xr:uid="{00000000-0005-0000-0000-000077020000}"/>
    <cellStyle name="Comma 16 3" xfId="586" xr:uid="{00000000-0005-0000-0000-000078020000}"/>
    <cellStyle name="Comma 16 3 2" xfId="587" xr:uid="{00000000-0005-0000-0000-000079020000}"/>
    <cellStyle name="Comma 16 3 2 2" xfId="588" xr:uid="{00000000-0005-0000-0000-00007A020000}"/>
    <cellStyle name="Comma 16 3 3" xfId="589" xr:uid="{00000000-0005-0000-0000-00007B020000}"/>
    <cellStyle name="Comma 16 4" xfId="590" xr:uid="{00000000-0005-0000-0000-00007C020000}"/>
    <cellStyle name="Comma 16 4 2" xfId="591" xr:uid="{00000000-0005-0000-0000-00007D020000}"/>
    <cellStyle name="Comma 16 5" xfId="592" xr:uid="{00000000-0005-0000-0000-00007E020000}"/>
    <cellStyle name="Comma 160" xfId="593" xr:uid="{00000000-0005-0000-0000-00007F020000}"/>
    <cellStyle name="Comma 160 2" xfId="594" xr:uid="{00000000-0005-0000-0000-000080020000}"/>
    <cellStyle name="Comma 160 3" xfId="595" xr:uid="{00000000-0005-0000-0000-000081020000}"/>
    <cellStyle name="Comma 160 3 2" xfId="596" xr:uid="{00000000-0005-0000-0000-000082020000}"/>
    <cellStyle name="Comma 161" xfId="597" xr:uid="{00000000-0005-0000-0000-000083020000}"/>
    <cellStyle name="Comma 161 2" xfId="598" xr:uid="{00000000-0005-0000-0000-000084020000}"/>
    <cellStyle name="Comma 161 3" xfId="599" xr:uid="{00000000-0005-0000-0000-000085020000}"/>
    <cellStyle name="Comma 161 3 2" xfId="600" xr:uid="{00000000-0005-0000-0000-000086020000}"/>
    <cellStyle name="Comma 162" xfId="601" xr:uid="{00000000-0005-0000-0000-000087020000}"/>
    <cellStyle name="Comma 162 2" xfId="602" xr:uid="{00000000-0005-0000-0000-000088020000}"/>
    <cellStyle name="Comma 162 3" xfId="603" xr:uid="{00000000-0005-0000-0000-000089020000}"/>
    <cellStyle name="Comma 163" xfId="604" xr:uid="{00000000-0005-0000-0000-00008A020000}"/>
    <cellStyle name="Comma 163 2" xfId="605" xr:uid="{00000000-0005-0000-0000-00008B020000}"/>
    <cellStyle name="Comma 163 3" xfId="606" xr:uid="{00000000-0005-0000-0000-00008C020000}"/>
    <cellStyle name="Comma 164" xfId="607" xr:uid="{00000000-0005-0000-0000-00008D020000}"/>
    <cellStyle name="Comma 164 2" xfId="608" xr:uid="{00000000-0005-0000-0000-00008E020000}"/>
    <cellStyle name="Comma 164 3" xfId="609" xr:uid="{00000000-0005-0000-0000-00008F020000}"/>
    <cellStyle name="Comma 165" xfId="610" xr:uid="{00000000-0005-0000-0000-000090020000}"/>
    <cellStyle name="Comma 165 2" xfId="611" xr:uid="{00000000-0005-0000-0000-000091020000}"/>
    <cellStyle name="Comma 165 3" xfId="612" xr:uid="{00000000-0005-0000-0000-000092020000}"/>
    <cellStyle name="Comma 166" xfId="613" xr:uid="{00000000-0005-0000-0000-000093020000}"/>
    <cellStyle name="Comma 166 2" xfId="614" xr:uid="{00000000-0005-0000-0000-000094020000}"/>
    <cellStyle name="Comma 166 3" xfId="615" xr:uid="{00000000-0005-0000-0000-000095020000}"/>
    <cellStyle name="Comma 167" xfId="616" xr:uid="{00000000-0005-0000-0000-000096020000}"/>
    <cellStyle name="Comma 167 2" xfId="617" xr:uid="{00000000-0005-0000-0000-000097020000}"/>
    <cellStyle name="Comma 167 3" xfId="618" xr:uid="{00000000-0005-0000-0000-000098020000}"/>
    <cellStyle name="Comma 168" xfId="619" xr:uid="{00000000-0005-0000-0000-000099020000}"/>
    <cellStyle name="Comma 168 2" xfId="620" xr:uid="{00000000-0005-0000-0000-00009A020000}"/>
    <cellStyle name="Comma 168 3" xfId="621" xr:uid="{00000000-0005-0000-0000-00009B020000}"/>
    <cellStyle name="Comma 169" xfId="622" xr:uid="{00000000-0005-0000-0000-00009C020000}"/>
    <cellStyle name="Comma 169 2" xfId="623" xr:uid="{00000000-0005-0000-0000-00009D020000}"/>
    <cellStyle name="Comma 169 3" xfId="624" xr:uid="{00000000-0005-0000-0000-00009E020000}"/>
    <cellStyle name="Comma 17" xfId="625" xr:uid="{00000000-0005-0000-0000-00009F020000}"/>
    <cellStyle name="Comma 17 2" xfId="626" xr:uid="{00000000-0005-0000-0000-0000A0020000}"/>
    <cellStyle name="Comma 17 2 2" xfId="627" xr:uid="{00000000-0005-0000-0000-0000A1020000}"/>
    <cellStyle name="Comma 17 3" xfId="628" xr:uid="{00000000-0005-0000-0000-0000A2020000}"/>
    <cellStyle name="Comma 170" xfId="629" xr:uid="{00000000-0005-0000-0000-0000A3020000}"/>
    <cellStyle name="Comma 170 2" xfId="630" xr:uid="{00000000-0005-0000-0000-0000A4020000}"/>
    <cellStyle name="Comma 170 3" xfId="631" xr:uid="{00000000-0005-0000-0000-0000A5020000}"/>
    <cellStyle name="Comma 171" xfId="632" xr:uid="{00000000-0005-0000-0000-0000A6020000}"/>
    <cellStyle name="Comma 171 2" xfId="633" xr:uid="{00000000-0005-0000-0000-0000A7020000}"/>
    <cellStyle name="Comma 171 3" xfId="634" xr:uid="{00000000-0005-0000-0000-0000A8020000}"/>
    <cellStyle name="Comma 172" xfId="635" xr:uid="{00000000-0005-0000-0000-0000A9020000}"/>
    <cellStyle name="Comma 172 2" xfId="636" xr:uid="{00000000-0005-0000-0000-0000AA020000}"/>
    <cellStyle name="Comma 173" xfId="637" xr:uid="{00000000-0005-0000-0000-0000AB020000}"/>
    <cellStyle name="Comma 173 2" xfId="638" xr:uid="{00000000-0005-0000-0000-0000AC020000}"/>
    <cellStyle name="Comma 174" xfId="639" xr:uid="{00000000-0005-0000-0000-0000AD020000}"/>
    <cellStyle name="Comma 174 2" xfId="640" xr:uid="{00000000-0005-0000-0000-0000AE020000}"/>
    <cellStyle name="Comma 175" xfId="641" xr:uid="{00000000-0005-0000-0000-0000AF020000}"/>
    <cellStyle name="Comma 175 2" xfId="642" xr:uid="{00000000-0005-0000-0000-0000B0020000}"/>
    <cellStyle name="Comma 176" xfId="643" xr:uid="{00000000-0005-0000-0000-0000B1020000}"/>
    <cellStyle name="Comma 176 2" xfId="644" xr:uid="{00000000-0005-0000-0000-0000B2020000}"/>
    <cellStyle name="Comma 177" xfId="645" xr:uid="{00000000-0005-0000-0000-0000B3020000}"/>
    <cellStyle name="Comma 177 2" xfId="646" xr:uid="{00000000-0005-0000-0000-0000B4020000}"/>
    <cellStyle name="Comma 178" xfId="647" xr:uid="{00000000-0005-0000-0000-0000B5020000}"/>
    <cellStyle name="Comma 178 2" xfId="648" xr:uid="{00000000-0005-0000-0000-0000B6020000}"/>
    <cellStyle name="Comma 179" xfId="649" xr:uid="{00000000-0005-0000-0000-0000B7020000}"/>
    <cellStyle name="Comma 179 2" xfId="650" xr:uid="{00000000-0005-0000-0000-0000B8020000}"/>
    <cellStyle name="Comma 18" xfId="651" xr:uid="{00000000-0005-0000-0000-0000B9020000}"/>
    <cellStyle name="Comma 18 2" xfId="652" xr:uid="{00000000-0005-0000-0000-0000BA020000}"/>
    <cellStyle name="Comma 18 2 2" xfId="653" xr:uid="{00000000-0005-0000-0000-0000BB020000}"/>
    <cellStyle name="Comma 18 3" xfId="654" xr:uid="{00000000-0005-0000-0000-0000BC020000}"/>
    <cellStyle name="Comma 180" xfId="655" xr:uid="{00000000-0005-0000-0000-0000BD020000}"/>
    <cellStyle name="Comma 180 2" xfId="656" xr:uid="{00000000-0005-0000-0000-0000BE020000}"/>
    <cellStyle name="Comma 181" xfId="657" xr:uid="{00000000-0005-0000-0000-0000BF020000}"/>
    <cellStyle name="Comma 181 2" xfId="658" xr:uid="{00000000-0005-0000-0000-0000C0020000}"/>
    <cellStyle name="Comma 182" xfId="659" xr:uid="{00000000-0005-0000-0000-0000C1020000}"/>
    <cellStyle name="Comma 182 2" xfId="660" xr:uid="{00000000-0005-0000-0000-0000C2020000}"/>
    <cellStyle name="Comma 182 3" xfId="661" xr:uid="{00000000-0005-0000-0000-0000C3020000}"/>
    <cellStyle name="Comma 183" xfId="662" xr:uid="{00000000-0005-0000-0000-0000C4020000}"/>
    <cellStyle name="Comma 183 2" xfId="663" xr:uid="{00000000-0005-0000-0000-0000C5020000}"/>
    <cellStyle name="Comma 183 3" xfId="664" xr:uid="{00000000-0005-0000-0000-0000C6020000}"/>
    <cellStyle name="Comma 184" xfId="665" xr:uid="{00000000-0005-0000-0000-0000C7020000}"/>
    <cellStyle name="Comma 184 2" xfId="666" xr:uid="{00000000-0005-0000-0000-0000C8020000}"/>
    <cellStyle name="Comma 185" xfId="667" xr:uid="{00000000-0005-0000-0000-0000C9020000}"/>
    <cellStyle name="Comma 185 2" xfId="668" xr:uid="{00000000-0005-0000-0000-0000CA020000}"/>
    <cellStyle name="Comma 186" xfId="669" xr:uid="{00000000-0005-0000-0000-0000CB020000}"/>
    <cellStyle name="Comma 186 2" xfId="670" xr:uid="{00000000-0005-0000-0000-0000CC020000}"/>
    <cellStyle name="Comma 187" xfId="671" xr:uid="{00000000-0005-0000-0000-0000CD020000}"/>
    <cellStyle name="Comma 187 2" xfId="672" xr:uid="{00000000-0005-0000-0000-0000CE020000}"/>
    <cellStyle name="Comma 187 2 2" xfId="673" xr:uid="{00000000-0005-0000-0000-0000CF020000}"/>
    <cellStyle name="Comma 188" xfId="674" xr:uid="{00000000-0005-0000-0000-0000D0020000}"/>
    <cellStyle name="Comma 188 2" xfId="675" xr:uid="{00000000-0005-0000-0000-0000D1020000}"/>
    <cellStyle name="Comma 188 2 2" xfId="676" xr:uid="{00000000-0005-0000-0000-0000D2020000}"/>
    <cellStyle name="Comma 188 2 2 2" xfId="677" xr:uid="{00000000-0005-0000-0000-0000D3020000}"/>
    <cellStyle name="Comma 188 3" xfId="678" xr:uid="{00000000-0005-0000-0000-0000D4020000}"/>
    <cellStyle name="Comma 189" xfId="679" xr:uid="{00000000-0005-0000-0000-0000D5020000}"/>
    <cellStyle name="Comma 189 2" xfId="680" xr:uid="{00000000-0005-0000-0000-0000D6020000}"/>
    <cellStyle name="Comma 19" xfId="681" xr:uid="{00000000-0005-0000-0000-0000D7020000}"/>
    <cellStyle name="Comma 190" xfId="682" xr:uid="{00000000-0005-0000-0000-0000D8020000}"/>
    <cellStyle name="Comma 191" xfId="683" xr:uid="{00000000-0005-0000-0000-0000D9020000}"/>
    <cellStyle name="Comma 191 2" xfId="684" xr:uid="{00000000-0005-0000-0000-0000DA020000}"/>
    <cellStyle name="Comma 191 2 2" xfId="685" xr:uid="{00000000-0005-0000-0000-0000DB020000}"/>
    <cellStyle name="Comma 191 3" xfId="686" xr:uid="{00000000-0005-0000-0000-0000DC020000}"/>
    <cellStyle name="Comma 191 3 2" xfId="687" xr:uid="{00000000-0005-0000-0000-0000DD020000}"/>
    <cellStyle name="Comma 192" xfId="688" xr:uid="{00000000-0005-0000-0000-0000DE020000}"/>
    <cellStyle name="Comma 192 2" xfId="689" xr:uid="{00000000-0005-0000-0000-0000DF020000}"/>
    <cellStyle name="Comma 193" xfId="690" xr:uid="{00000000-0005-0000-0000-0000E0020000}"/>
    <cellStyle name="Comma 193 2" xfId="691" xr:uid="{00000000-0005-0000-0000-0000E1020000}"/>
    <cellStyle name="Comma 193 2 2" xfId="692" xr:uid="{00000000-0005-0000-0000-0000E2020000}"/>
    <cellStyle name="Comma 193 3" xfId="693" xr:uid="{00000000-0005-0000-0000-0000E3020000}"/>
    <cellStyle name="Comma 193 3 2" xfId="694" xr:uid="{00000000-0005-0000-0000-0000E4020000}"/>
    <cellStyle name="Comma 194" xfId="695" xr:uid="{00000000-0005-0000-0000-0000E5020000}"/>
    <cellStyle name="Comma 194 2" xfId="696" xr:uid="{00000000-0005-0000-0000-0000E6020000}"/>
    <cellStyle name="Comma 194 2 2" xfId="697" xr:uid="{00000000-0005-0000-0000-0000E7020000}"/>
    <cellStyle name="Comma 194 3" xfId="698" xr:uid="{00000000-0005-0000-0000-0000E8020000}"/>
    <cellStyle name="Comma 194 3 2" xfId="699" xr:uid="{00000000-0005-0000-0000-0000E9020000}"/>
    <cellStyle name="Comma 195" xfId="700" xr:uid="{00000000-0005-0000-0000-0000EA020000}"/>
    <cellStyle name="Comma 195 2" xfId="701" xr:uid="{00000000-0005-0000-0000-0000EB020000}"/>
    <cellStyle name="Comma 196" xfId="702" xr:uid="{00000000-0005-0000-0000-0000EC020000}"/>
    <cellStyle name="Comma 196 2" xfId="703" xr:uid="{00000000-0005-0000-0000-0000ED020000}"/>
    <cellStyle name="Comma 197" xfId="704" xr:uid="{00000000-0005-0000-0000-0000EE020000}"/>
    <cellStyle name="Comma 197 2" xfId="705" xr:uid="{00000000-0005-0000-0000-0000EF020000}"/>
    <cellStyle name="Comma 197 2 2" xfId="706" xr:uid="{00000000-0005-0000-0000-0000F0020000}"/>
    <cellStyle name="Comma 197 2 2 2" xfId="707" xr:uid="{00000000-0005-0000-0000-0000F1020000}"/>
    <cellStyle name="Comma 197 2 3" xfId="708" xr:uid="{00000000-0005-0000-0000-0000F2020000}"/>
    <cellStyle name="Comma 197 3" xfId="709" xr:uid="{00000000-0005-0000-0000-0000F3020000}"/>
    <cellStyle name="Comma 197 3 2" xfId="710" xr:uid="{00000000-0005-0000-0000-0000F4020000}"/>
    <cellStyle name="Comma 198" xfId="711" xr:uid="{00000000-0005-0000-0000-0000F5020000}"/>
    <cellStyle name="Comma 199" xfId="712" xr:uid="{00000000-0005-0000-0000-0000F6020000}"/>
    <cellStyle name="Comma 2" xfId="713" xr:uid="{00000000-0005-0000-0000-0000F7020000}"/>
    <cellStyle name="Comma 2 10" xfId="714" xr:uid="{00000000-0005-0000-0000-0000F8020000}"/>
    <cellStyle name="Comma 2 100" xfId="715" xr:uid="{00000000-0005-0000-0000-0000F9020000}"/>
    <cellStyle name="Comma 2 101" xfId="716" xr:uid="{00000000-0005-0000-0000-0000FA020000}"/>
    <cellStyle name="Comma 2 102" xfId="717" xr:uid="{00000000-0005-0000-0000-0000FB020000}"/>
    <cellStyle name="Comma 2 103" xfId="718" xr:uid="{00000000-0005-0000-0000-0000FC020000}"/>
    <cellStyle name="Comma 2 104" xfId="719" xr:uid="{00000000-0005-0000-0000-0000FD020000}"/>
    <cellStyle name="Comma 2 105" xfId="720" xr:uid="{00000000-0005-0000-0000-0000FE020000}"/>
    <cellStyle name="Comma 2 106" xfId="721" xr:uid="{00000000-0005-0000-0000-0000FF020000}"/>
    <cellStyle name="Comma 2 107" xfId="722" xr:uid="{00000000-0005-0000-0000-000000030000}"/>
    <cellStyle name="Comma 2 108" xfId="723" xr:uid="{00000000-0005-0000-0000-000001030000}"/>
    <cellStyle name="Comma 2 109" xfId="724" xr:uid="{00000000-0005-0000-0000-000002030000}"/>
    <cellStyle name="Comma 2 11" xfId="725" xr:uid="{00000000-0005-0000-0000-000003030000}"/>
    <cellStyle name="Comma 2 110" xfId="726" xr:uid="{00000000-0005-0000-0000-000004030000}"/>
    <cellStyle name="Comma 2 111" xfId="727" xr:uid="{00000000-0005-0000-0000-000005030000}"/>
    <cellStyle name="Comma 2 112" xfId="728" xr:uid="{00000000-0005-0000-0000-000006030000}"/>
    <cellStyle name="Comma 2 113" xfId="729" xr:uid="{00000000-0005-0000-0000-000007030000}"/>
    <cellStyle name="Comma 2 114" xfId="730" xr:uid="{00000000-0005-0000-0000-000008030000}"/>
    <cellStyle name="Comma 2 115" xfId="731" xr:uid="{00000000-0005-0000-0000-000009030000}"/>
    <cellStyle name="Comma 2 116" xfId="732" xr:uid="{00000000-0005-0000-0000-00000A030000}"/>
    <cellStyle name="Comma 2 117" xfId="733" xr:uid="{00000000-0005-0000-0000-00000B030000}"/>
    <cellStyle name="Comma 2 118" xfId="734" xr:uid="{00000000-0005-0000-0000-00000C030000}"/>
    <cellStyle name="Comma 2 119" xfId="735" xr:uid="{00000000-0005-0000-0000-00000D030000}"/>
    <cellStyle name="Comma 2 12" xfId="736" xr:uid="{00000000-0005-0000-0000-00000E030000}"/>
    <cellStyle name="Comma 2 120" xfId="737" xr:uid="{00000000-0005-0000-0000-00000F030000}"/>
    <cellStyle name="Comma 2 121" xfId="738" xr:uid="{00000000-0005-0000-0000-000010030000}"/>
    <cellStyle name="Comma 2 122" xfId="739" xr:uid="{00000000-0005-0000-0000-000011030000}"/>
    <cellStyle name="Comma 2 123" xfId="740" xr:uid="{00000000-0005-0000-0000-000012030000}"/>
    <cellStyle name="Comma 2 124" xfId="741" xr:uid="{00000000-0005-0000-0000-000013030000}"/>
    <cellStyle name="Comma 2 125" xfId="742" xr:uid="{00000000-0005-0000-0000-000014030000}"/>
    <cellStyle name="Comma 2 126" xfId="743" xr:uid="{00000000-0005-0000-0000-000015030000}"/>
    <cellStyle name="Comma 2 127" xfId="744" xr:uid="{00000000-0005-0000-0000-000016030000}"/>
    <cellStyle name="Comma 2 128" xfId="745" xr:uid="{00000000-0005-0000-0000-000017030000}"/>
    <cellStyle name="Comma 2 129" xfId="746" xr:uid="{00000000-0005-0000-0000-000018030000}"/>
    <cellStyle name="Comma 2 13" xfId="747" xr:uid="{00000000-0005-0000-0000-000019030000}"/>
    <cellStyle name="Comma 2 130" xfId="748" xr:uid="{00000000-0005-0000-0000-00001A030000}"/>
    <cellStyle name="Comma 2 131" xfId="749" xr:uid="{00000000-0005-0000-0000-00001B030000}"/>
    <cellStyle name="Comma 2 132" xfId="750" xr:uid="{00000000-0005-0000-0000-00001C030000}"/>
    <cellStyle name="Comma 2 133" xfId="751" xr:uid="{00000000-0005-0000-0000-00001D030000}"/>
    <cellStyle name="Comma 2 134" xfId="752" xr:uid="{00000000-0005-0000-0000-00001E030000}"/>
    <cellStyle name="Comma 2 135" xfId="753" xr:uid="{00000000-0005-0000-0000-00001F030000}"/>
    <cellStyle name="Comma 2 136" xfId="754" xr:uid="{00000000-0005-0000-0000-000020030000}"/>
    <cellStyle name="Comma 2 137" xfId="755" xr:uid="{00000000-0005-0000-0000-000021030000}"/>
    <cellStyle name="Comma 2 138" xfId="756" xr:uid="{00000000-0005-0000-0000-000022030000}"/>
    <cellStyle name="Comma 2 139" xfId="757" xr:uid="{00000000-0005-0000-0000-000023030000}"/>
    <cellStyle name="Comma 2 14" xfId="758" xr:uid="{00000000-0005-0000-0000-000024030000}"/>
    <cellStyle name="Comma 2 140" xfId="759" xr:uid="{00000000-0005-0000-0000-000025030000}"/>
    <cellStyle name="Comma 2 141" xfId="760" xr:uid="{00000000-0005-0000-0000-000026030000}"/>
    <cellStyle name="Comma 2 142" xfId="761" xr:uid="{00000000-0005-0000-0000-000027030000}"/>
    <cellStyle name="Comma 2 143" xfId="762" xr:uid="{00000000-0005-0000-0000-000028030000}"/>
    <cellStyle name="Comma 2 144" xfId="763" xr:uid="{00000000-0005-0000-0000-000029030000}"/>
    <cellStyle name="Comma 2 145" xfId="764" xr:uid="{00000000-0005-0000-0000-00002A030000}"/>
    <cellStyle name="Comma 2 146" xfId="765" xr:uid="{00000000-0005-0000-0000-00002B030000}"/>
    <cellStyle name="Comma 2 147" xfId="766" xr:uid="{00000000-0005-0000-0000-00002C030000}"/>
    <cellStyle name="Comma 2 147 2" xfId="767" xr:uid="{00000000-0005-0000-0000-00002D030000}"/>
    <cellStyle name="Comma 2 147 2 2" xfId="768" xr:uid="{00000000-0005-0000-0000-00002E030000}"/>
    <cellStyle name="Comma 2 147 2 2 2" xfId="769" xr:uid="{00000000-0005-0000-0000-00002F030000}"/>
    <cellStyle name="Comma 2 147 2 3" xfId="770" xr:uid="{00000000-0005-0000-0000-000030030000}"/>
    <cellStyle name="Comma 2 147 3" xfId="771" xr:uid="{00000000-0005-0000-0000-000031030000}"/>
    <cellStyle name="Comma 2 147 3 2" xfId="772" xr:uid="{00000000-0005-0000-0000-000032030000}"/>
    <cellStyle name="Comma 2 147 3 2 2" xfId="773" xr:uid="{00000000-0005-0000-0000-000033030000}"/>
    <cellStyle name="Comma 2 147 3 3" xfId="774" xr:uid="{00000000-0005-0000-0000-000034030000}"/>
    <cellStyle name="Comma 2 147 4" xfId="775" xr:uid="{00000000-0005-0000-0000-000035030000}"/>
    <cellStyle name="Comma 2 147 4 2" xfId="776" xr:uid="{00000000-0005-0000-0000-000036030000}"/>
    <cellStyle name="Comma 2 147 5" xfId="777" xr:uid="{00000000-0005-0000-0000-000037030000}"/>
    <cellStyle name="Comma 2 148" xfId="778" xr:uid="{00000000-0005-0000-0000-000038030000}"/>
    <cellStyle name="Comma 2 148 2" xfId="779" xr:uid="{00000000-0005-0000-0000-000039030000}"/>
    <cellStyle name="Comma 2 148 2 2" xfId="780" xr:uid="{00000000-0005-0000-0000-00003A030000}"/>
    <cellStyle name="Comma 2 148 2 2 2" xfId="781" xr:uid="{00000000-0005-0000-0000-00003B030000}"/>
    <cellStyle name="Comma 2 148 2 3" xfId="782" xr:uid="{00000000-0005-0000-0000-00003C030000}"/>
    <cellStyle name="Comma 2 149" xfId="783" xr:uid="{00000000-0005-0000-0000-00003D030000}"/>
    <cellStyle name="Comma 2 149 2" xfId="784" xr:uid="{00000000-0005-0000-0000-00003E030000}"/>
    <cellStyle name="Comma 2 149 2 2" xfId="785" xr:uid="{00000000-0005-0000-0000-00003F030000}"/>
    <cellStyle name="Comma 2 149 3" xfId="786" xr:uid="{00000000-0005-0000-0000-000040030000}"/>
    <cellStyle name="Comma 2 15" xfId="787" xr:uid="{00000000-0005-0000-0000-000041030000}"/>
    <cellStyle name="Comma 2 150" xfId="788" xr:uid="{00000000-0005-0000-0000-000042030000}"/>
    <cellStyle name="Comma 2 151" xfId="789" xr:uid="{00000000-0005-0000-0000-000043030000}"/>
    <cellStyle name="Comma 2 152" xfId="790" xr:uid="{00000000-0005-0000-0000-000044030000}"/>
    <cellStyle name="Comma 2 153" xfId="791" xr:uid="{00000000-0005-0000-0000-000045030000}"/>
    <cellStyle name="Comma 2 154" xfId="792" xr:uid="{00000000-0005-0000-0000-000046030000}"/>
    <cellStyle name="Comma 2 155" xfId="793" xr:uid="{00000000-0005-0000-0000-000047030000}"/>
    <cellStyle name="Comma 2 156" xfId="794" xr:uid="{00000000-0005-0000-0000-000048030000}"/>
    <cellStyle name="Comma 2 157" xfId="795" xr:uid="{00000000-0005-0000-0000-000049030000}"/>
    <cellStyle name="Comma 2 158" xfId="796" xr:uid="{00000000-0005-0000-0000-00004A030000}"/>
    <cellStyle name="Comma 2 159" xfId="797" xr:uid="{00000000-0005-0000-0000-00004B030000}"/>
    <cellStyle name="Comma 2 16" xfId="798" xr:uid="{00000000-0005-0000-0000-00004C030000}"/>
    <cellStyle name="Comma 2 160" xfId="799" xr:uid="{00000000-0005-0000-0000-00004D030000}"/>
    <cellStyle name="Comma 2 161" xfId="800" xr:uid="{00000000-0005-0000-0000-00004E030000}"/>
    <cellStyle name="Comma 2 162" xfId="801" xr:uid="{00000000-0005-0000-0000-00004F030000}"/>
    <cellStyle name="Comma 2 162 2" xfId="802" xr:uid="{00000000-0005-0000-0000-000050030000}"/>
    <cellStyle name="Comma 2 162 2 2" xfId="803" xr:uid="{00000000-0005-0000-0000-000051030000}"/>
    <cellStyle name="Comma 2 162 3" xfId="804" xr:uid="{00000000-0005-0000-0000-000052030000}"/>
    <cellStyle name="Comma 2 17" xfId="805" xr:uid="{00000000-0005-0000-0000-000053030000}"/>
    <cellStyle name="Comma 2 18" xfId="806" xr:uid="{00000000-0005-0000-0000-000054030000}"/>
    <cellStyle name="Comma 2 19" xfId="807" xr:uid="{00000000-0005-0000-0000-000055030000}"/>
    <cellStyle name="Comma 2 2" xfId="808" xr:uid="{00000000-0005-0000-0000-000056030000}"/>
    <cellStyle name="Comma 2 2 2" xfId="809" xr:uid="{00000000-0005-0000-0000-000057030000}"/>
    <cellStyle name="Comma 2 2 2 2" xfId="810" xr:uid="{00000000-0005-0000-0000-000058030000}"/>
    <cellStyle name="Comma 2 2 3" xfId="811" xr:uid="{00000000-0005-0000-0000-000059030000}"/>
    <cellStyle name="Comma 2 20" xfId="812" xr:uid="{00000000-0005-0000-0000-00005A030000}"/>
    <cellStyle name="Comma 2 21" xfId="813" xr:uid="{00000000-0005-0000-0000-00005B030000}"/>
    <cellStyle name="Comma 2 22" xfId="814" xr:uid="{00000000-0005-0000-0000-00005C030000}"/>
    <cellStyle name="Comma 2 23" xfId="815" xr:uid="{00000000-0005-0000-0000-00005D030000}"/>
    <cellStyle name="Comma 2 24" xfId="816" xr:uid="{00000000-0005-0000-0000-00005E030000}"/>
    <cellStyle name="Comma 2 25" xfId="817" xr:uid="{00000000-0005-0000-0000-00005F030000}"/>
    <cellStyle name="Comma 2 26" xfId="818" xr:uid="{00000000-0005-0000-0000-000060030000}"/>
    <cellStyle name="Comma 2 27" xfId="819" xr:uid="{00000000-0005-0000-0000-000061030000}"/>
    <cellStyle name="Comma 2 28" xfId="820" xr:uid="{00000000-0005-0000-0000-000062030000}"/>
    <cellStyle name="Comma 2 29" xfId="821" xr:uid="{00000000-0005-0000-0000-000063030000}"/>
    <cellStyle name="Comma 2 3" xfId="822" xr:uid="{00000000-0005-0000-0000-000064030000}"/>
    <cellStyle name="Comma 2 30" xfId="823" xr:uid="{00000000-0005-0000-0000-000065030000}"/>
    <cellStyle name="Comma 2 31" xfId="824" xr:uid="{00000000-0005-0000-0000-000066030000}"/>
    <cellStyle name="Comma 2 32" xfId="825" xr:uid="{00000000-0005-0000-0000-000067030000}"/>
    <cellStyle name="Comma 2 33" xfId="826" xr:uid="{00000000-0005-0000-0000-000068030000}"/>
    <cellStyle name="Comma 2 34" xfId="827" xr:uid="{00000000-0005-0000-0000-000069030000}"/>
    <cellStyle name="Comma 2 35" xfId="828" xr:uid="{00000000-0005-0000-0000-00006A030000}"/>
    <cellStyle name="Comma 2 36" xfId="829" xr:uid="{00000000-0005-0000-0000-00006B030000}"/>
    <cellStyle name="Comma 2 37" xfId="830" xr:uid="{00000000-0005-0000-0000-00006C030000}"/>
    <cellStyle name="Comma 2 38" xfId="831" xr:uid="{00000000-0005-0000-0000-00006D030000}"/>
    <cellStyle name="Comma 2 39" xfId="832" xr:uid="{00000000-0005-0000-0000-00006E030000}"/>
    <cellStyle name="Comma 2 4" xfId="833" xr:uid="{00000000-0005-0000-0000-00006F030000}"/>
    <cellStyle name="Comma 2 40" xfId="834" xr:uid="{00000000-0005-0000-0000-000070030000}"/>
    <cellStyle name="Comma 2 41" xfId="835" xr:uid="{00000000-0005-0000-0000-000071030000}"/>
    <cellStyle name="Comma 2 42" xfId="836" xr:uid="{00000000-0005-0000-0000-000072030000}"/>
    <cellStyle name="Comma 2 43" xfId="837" xr:uid="{00000000-0005-0000-0000-000073030000}"/>
    <cellStyle name="Comma 2 44" xfId="838" xr:uid="{00000000-0005-0000-0000-000074030000}"/>
    <cellStyle name="Comma 2 45" xfId="839" xr:uid="{00000000-0005-0000-0000-000075030000}"/>
    <cellStyle name="Comma 2 46" xfId="840" xr:uid="{00000000-0005-0000-0000-000076030000}"/>
    <cellStyle name="Comma 2 47" xfId="841" xr:uid="{00000000-0005-0000-0000-000077030000}"/>
    <cellStyle name="Comma 2 48" xfId="842" xr:uid="{00000000-0005-0000-0000-000078030000}"/>
    <cellStyle name="Comma 2 49" xfId="843" xr:uid="{00000000-0005-0000-0000-000079030000}"/>
    <cellStyle name="Comma 2 5" xfId="844" xr:uid="{00000000-0005-0000-0000-00007A030000}"/>
    <cellStyle name="Comma 2 5 2" xfId="845" xr:uid="{00000000-0005-0000-0000-00007B030000}"/>
    <cellStyle name="Comma 2 50" xfId="846" xr:uid="{00000000-0005-0000-0000-00007C030000}"/>
    <cellStyle name="Comma 2 51" xfId="847" xr:uid="{00000000-0005-0000-0000-00007D030000}"/>
    <cellStyle name="Comma 2 52" xfId="848" xr:uid="{00000000-0005-0000-0000-00007E030000}"/>
    <cellStyle name="Comma 2 53" xfId="849" xr:uid="{00000000-0005-0000-0000-00007F030000}"/>
    <cellStyle name="Comma 2 54" xfId="850" xr:uid="{00000000-0005-0000-0000-000080030000}"/>
    <cellStyle name="Comma 2 55" xfId="851" xr:uid="{00000000-0005-0000-0000-000081030000}"/>
    <cellStyle name="Comma 2 56" xfId="852" xr:uid="{00000000-0005-0000-0000-000082030000}"/>
    <cellStyle name="Comma 2 57" xfId="853" xr:uid="{00000000-0005-0000-0000-000083030000}"/>
    <cellStyle name="Comma 2 58" xfId="854" xr:uid="{00000000-0005-0000-0000-000084030000}"/>
    <cellStyle name="Comma 2 59" xfId="855" xr:uid="{00000000-0005-0000-0000-000085030000}"/>
    <cellStyle name="Comma 2 6" xfId="856" xr:uid="{00000000-0005-0000-0000-000086030000}"/>
    <cellStyle name="Comma 2 60" xfId="857" xr:uid="{00000000-0005-0000-0000-000087030000}"/>
    <cellStyle name="Comma 2 61" xfId="858" xr:uid="{00000000-0005-0000-0000-000088030000}"/>
    <cellStyle name="Comma 2 62" xfId="859" xr:uid="{00000000-0005-0000-0000-000089030000}"/>
    <cellStyle name="Comma 2 63" xfId="860" xr:uid="{00000000-0005-0000-0000-00008A030000}"/>
    <cellStyle name="Comma 2 64" xfId="861" xr:uid="{00000000-0005-0000-0000-00008B030000}"/>
    <cellStyle name="Comma 2 65" xfId="862" xr:uid="{00000000-0005-0000-0000-00008C030000}"/>
    <cellStyle name="Comma 2 66" xfId="863" xr:uid="{00000000-0005-0000-0000-00008D030000}"/>
    <cellStyle name="Comma 2 67" xfId="864" xr:uid="{00000000-0005-0000-0000-00008E030000}"/>
    <cellStyle name="Comma 2 68" xfId="865" xr:uid="{00000000-0005-0000-0000-00008F030000}"/>
    <cellStyle name="Comma 2 69" xfId="866" xr:uid="{00000000-0005-0000-0000-000090030000}"/>
    <cellStyle name="Comma 2 7" xfId="867" xr:uid="{00000000-0005-0000-0000-000091030000}"/>
    <cellStyle name="Comma 2 70" xfId="868" xr:uid="{00000000-0005-0000-0000-000092030000}"/>
    <cellStyle name="Comma 2 71" xfId="869" xr:uid="{00000000-0005-0000-0000-000093030000}"/>
    <cellStyle name="Comma 2 72" xfId="870" xr:uid="{00000000-0005-0000-0000-000094030000}"/>
    <cellStyle name="Comma 2 73" xfId="871" xr:uid="{00000000-0005-0000-0000-000095030000}"/>
    <cellStyle name="Comma 2 74" xfId="872" xr:uid="{00000000-0005-0000-0000-000096030000}"/>
    <cellStyle name="Comma 2 75" xfId="873" xr:uid="{00000000-0005-0000-0000-000097030000}"/>
    <cellStyle name="Comma 2 76" xfId="874" xr:uid="{00000000-0005-0000-0000-000098030000}"/>
    <cellStyle name="Comma 2 77" xfId="875" xr:uid="{00000000-0005-0000-0000-000099030000}"/>
    <cellStyle name="Comma 2 78" xfId="876" xr:uid="{00000000-0005-0000-0000-00009A030000}"/>
    <cellStyle name="Comma 2 79" xfId="877" xr:uid="{00000000-0005-0000-0000-00009B030000}"/>
    <cellStyle name="Comma 2 8" xfId="878" xr:uid="{00000000-0005-0000-0000-00009C030000}"/>
    <cellStyle name="Comma 2 80" xfId="879" xr:uid="{00000000-0005-0000-0000-00009D030000}"/>
    <cellStyle name="Comma 2 81" xfId="880" xr:uid="{00000000-0005-0000-0000-00009E030000}"/>
    <cellStyle name="Comma 2 82" xfId="881" xr:uid="{00000000-0005-0000-0000-00009F030000}"/>
    <cellStyle name="Comma 2 83" xfId="882" xr:uid="{00000000-0005-0000-0000-0000A0030000}"/>
    <cellStyle name="Comma 2 84" xfId="883" xr:uid="{00000000-0005-0000-0000-0000A1030000}"/>
    <cellStyle name="Comma 2 85" xfId="884" xr:uid="{00000000-0005-0000-0000-0000A2030000}"/>
    <cellStyle name="Comma 2 86" xfId="885" xr:uid="{00000000-0005-0000-0000-0000A3030000}"/>
    <cellStyle name="Comma 2 87" xfId="886" xr:uid="{00000000-0005-0000-0000-0000A4030000}"/>
    <cellStyle name="Comma 2 88" xfId="887" xr:uid="{00000000-0005-0000-0000-0000A5030000}"/>
    <cellStyle name="Comma 2 89" xfId="888" xr:uid="{00000000-0005-0000-0000-0000A6030000}"/>
    <cellStyle name="Comma 2 9" xfId="889" xr:uid="{00000000-0005-0000-0000-0000A7030000}"/>
    <cellStyle name="Comma 2 90" xfId="890" xr:uid="{00000000-0005-0000-0000-0000A8030000}"/>
    <cellStyle name="Comma 2 91" xfId="891" xr:uid="{00000000-0005-0000-0000-0000A9030000}"/>
    <cellStyle name="Comma 2 92" xfId="892" xr:uid="{00000000-0005-0000-0000-0000AA030000}"/>
    <cellStyle name="Comma 2 93" xfId="893" xr:uid="{00000000-0005-0000-0000-0000AB030000}"/>
    <cellStyle name="Comma 2 94" xfId="894" xr:uid="{00000000-0005-0000-0000-0000AC030000}"/>
    <cellStyle name="Comma 2 95" xfId="895" xr:uid="{00000000-0005-0000-0000-0000AD030000}"/>
    <cellStyle name="Comma 2 96" xfId="896" xr:uid="{00000000-0005-0000-0000-0000AE030000}"/>
    <cellStyle name="Comma 2 97" xfId="897" xr:uid="{00000000-0005-0000-0000-0000AF030000}"/>
    <cellStyle name="Comma 2 98" xfId="898" xr:uid="{00000000-0005-0000-0000-0000B0030000}"/>
    <cellStyle name="Comma 2 99" xfId="899" xr:uid="{00000000-0005-0000-0000-0000B1030000}"/>
    <cellStyle name="Comma 20" xfId="900" xr:uid="{00000000-0005-0000-0000-0000B2030000}"/>
    <cellStyle name="Comma 200" xfId="901" xr:uid="{00000000-0005-0000-0000-0000B3030000}"/>
    <cellStyle name="Comma 201" xfId="902" xr:uid="{00000000-0005-0000-0000-0000B4030000}"/>
    <cellStyle name="Comma 202" xfId="903" xr:uid="{00000000-0005-0000-0000-0000B5030000}"/>
    <cellStyle name="Comma 203" xfId="904" xr:uid="{00000000-0005-0000-0000-0000B6030000}"/>
    <cellStyle name="Comma 204" xfId="905" xr:uid="{00000000-0005-0000-0000-0000B7030000}"/>
    <cellStyle name="Comma 205" xfId="906" xr:uid="{00000000-0005-0000-0000-0000B8030000}"/>
    <cellStyle name="Comma 206" xfId="907" xr:uid="{00000000-0005-0000-0000-0000B9030000}"/>
    <cellStyle name="Comma 207" xfId="908" xr:uid="{00000000-0005-0000-0000-0000BA030000}"/>
    <cellStyle name="Comma 208" xfId="909" xr:uid="{00000000-0005-0000-0000-0000BB030000}"/>
    <cellStyle name="Comma 209" xfId="910" xr:uid="{00000000-0005-0000-0000-0000BC030000}"/>
    <cellStyle name="Comma 21" xfId="911" xr:uid="{00000000-0005-0000-0000-0000BD030000}"/>
    <cellStyle name="Comma 210" xfId="912" xr:uid="{00000000-0005-0000-0000-0000BE030000}"/>
    <cellStyle name="Comma 211" xfId="913" xr:uid="{00000000-0005-0000-0000-0000BF030000}"/>
    <cellStyle name="Comma 212" xfId="914" xr:uid="{00000000-0005-0000-0000-0000C0030000}"/>
    <cellStyle name="Comma 213" xfId="915" xr:uid="{00000000-0005-0000-0000-0000C1030000}"/>
    <cellStyle name="Comma 214" xfId="916" xr:uid="{00000000-0005-0000-0000-0000C2030000}"/>
    <cellStyle name="Comma 215" xfId="917" xr:uid="{00000000-0005-0000-0000-0000C3030000}"/>
    <cellStyle name="Comma 216" xfId="918" xr:uid="{00000000-0005-0000-0000-0000C4030000}"/>
    <cellStyle name="Comma 216 2" xfId="919" xr:uid="{00000000-0005-0000-0000-0000C5030000}"/>
    <cellStyle name="Comma 217" xfId="920" xr:uid="{00000000-0005-0000-0000-0000C6030000}"/>
    <cellStyle name="Comma 218" xfId="921" xr:uid="{00000000-0005-0000-0000-0000C7030000}"/>
    <cellStyle name="Comma 219" xfId="922" xr:uid="{00000000-0005-0000-0000-0000C8030000}"/>
    <cellStyle name="Comma 22" xfId="923" xr:uid="{00000000-0005-0000-0000-0000C9030000}"/>
    <cellStyle name="Comma 220" xfId="924" xr:uid="{00000000-0005-0000-0000-0000CA030000}"/>
    <cellStyle name="Comma 221" xfId="925" xr:uid="{00000000-0005-0000-0000-0000CB030000}"/>
    <cellStyle name="Comma 222" xfId="926" xr:uid="{00000000-0005-0000-0000-0000CC030000}"/>
    <cellStyle name="Comma 223" xfId="927" xr:uid="{00000000-0005-0000-0000-0000CD030000}"/>
    <cellStyle name="Comma 224" xfId="928" xr:uid="{00000000-0005-0000-0000-0000CE030000}"/>
    <cellStyle name="Comma 225" xfId="929" xr:uid="{00000000-0005-0000-0000-0000CF030000}"/>
    <cellStyle name="Comma 226" xfId="930" xr:uid="{00000000-0005-0000-0000-0000D0030000}"/>
    <cellStyle name="Comma 227" xfId="931" xr:uid="{00000000-0005-0000-0000-0000D1030000}"/>
    <cellStyle name="Comma 227 2" xfId="932" xr:uid="{00000000-0005-0000-0000-0000D2030000}"/>
    <cellStyle name="Comma 227 2 2" xfId="933" xr:uid="{00000000-0005-0000-0000-0000D3030000}"/>
    <cellStyle name="Comma 228" xfId="934" xr:uid="{00000000-0005-0000-0000-0000D4030000}"/>
    <cellStyle name="Comma 228 2" xfId="935" xr:uid="{00000000-0005-0000-0000-0000D5030000}"/>
    <cellStyle name="Comma 229" xfId="936" xr:uid="{00000000-0005-0000-0000-0000D6030000}"/>
    <cellStyle name="Comma 229 2" xfId="937" xr:uid="{00000000-0005-0000-0000-0000D7030000}"/>
    <cellStyle name="Comma 23" xfId="938" xr:uid="{00000000-0005-0000-0000-0000D8030000}"/>
    <cellStyle name="Comma 230" xfId="939" xr:uid="{00000000-0005-0000-0000-0000D9030000}"/>
    <cellStyle name="Comma 230 2" xfId="940" xr:uid="{00000000-0005-0000-0000-0000DA030000}"/>
    <cellStyle name="Comma 231" xfId="941" xr:uid="{00000000-0005-0000-0000-0000DB030000}"/>
    <cellStyle name="Comma 231 2" xfId="942" xr:uid="{00000000-0005-0000-0000-0000DC030000}"/>
    <cellStyle name="Comma 232" xfId="943" xr:uid="{00000000-0005-0000-0000-0000DD030000}"/>
    <cellStyle name="Comma 232 2" xfId="944" xr:uid="{00000000-0005-0000-0000-0000DE030000}"/>
    <cellStyle name="Comma 233" xfId="945" xr:uid="{00000000-0005-0000-0000-0000DF030000}"/>
    <cellStyle name="Comma 233 2" xfId="946" xr:uid="{00000000-0005-0000-0000-0000E0030000}"/>
    <cellStyle name="Comma 234" xfId="947" xr:uid="{00000000-0005-0000-0000-0000E1030000}"/>
    <cellStyle name="Comma 235" xfId="948" xr:uid="{00000000-0005-0000-0000-0000E2030000}"/>
    <cellStyle name="Comma 236" xfId="949" xr:uid="{00000000-0005-0000-0000-0000E3030000}"/>
    <cellStyle name="Comma 237" xfId="950" xr:uid="{00000000-0005-0000-0000-0000E4030000}"/>
    <cellStyle name="Comma 238" xfId="951" xr:uid="{00000000-0005-0000-0000-0000E5030000}"/>
    <cellStyle name="Comma 239" xfId="952" xr:uid="{00000000-0005-0000-0000-0000E6030000}"/>
    <cellStyle name="Comma 24" xfId="953" xr:uid="{00000000-0005-0000-0000-0000E7030000}"/>
    <cellStyle name="Comma 240" xfId="954" xr:uid="{00000000-0005-0000-0000-0000E8030000}"/>
    <cellStyle name="Comma 241" xfId="955" xr:uid="{00000000-0005-0000-0000-0000E9030000}"/>
    <cellStyle name="Comma 242" xfId="956" xr:uid="{00000000-0005-0000-0000-0000EA030000}"/>
    <cellStyle name="Comma 243" xfId="957" xr:uid="{00000000-0005-0000-0000-0000EB030000}"/>
    <cellStyle name="Comma 244" xfId="958" xr:uid="{00000000-0005-0000-0000-0000EC030000}"/>
    <cellStyle name="Comma 245" xfId="959" xr:uid="{00000000-0005-0000-0000-0000ED030000}"/>
    <cellStyle name="Comma 246" xfId="960" xr:uid="{00000000-0005-0000-0000-0000EE030000}"/>
    <cellStyle name="Comma 246 2" xfId="961" xr:uid="{00000000-0005-0000-0000-0000EF030000}"/>
    <cellStyle name="Comma 247" xfId="962" xr:uid="{00000000-0005-0000-0000-0000F0030000}"/>
    <cellStyle name="Comma 248" xfId="963" xr:uid="{00000000-0005-0000-0000-0000F1030000}"/>
    <cellStyle name="Comma 249" xfId="964" xr:uid="{00000000-0005-0000-0000-0000F2030000}"/>
    <cellStyle name="Comma 249 2" xfId="965" xr:uid="{00000000-0005-0000-0000-0000F3030000}"/>
    <cellStyle name="Comma 25" xfId="966" xr:uid="{00000000-0005-0000-0000-0000F4030000}"/>
    <cellStyle name="Comma 250" xfId="967" xr:uid="{00000000-0005-0000-0000-0000F5030000}"/>
    <cellStyle name="Comma 251" xfId="968" xr:uid="{00000000-0005-0000-0000-0000F6030000}"/>
    <cellStyle name="Comma 252" xfId="969" xr:uid="{00000000-0005-0000-0000-0000F7030000}"/>
    <cellStyle name="Comma 253" xfId="970" xr:uid="{00000000-0005-0000-0000-0000F8030000}"/>
    <cellStyle name="Comma 254" xfId="971" xr:uid="{00000000-0005-0000-0000-0000F9030000}"/>
    <cellStyle name="Comma 254 2" xfId="972" xr:uid="{00000000-0005-0000-0000-0000FA030000}"/>
    <cellStyle name="Comma 255" xfId="973" xr:uid="{00000000-0005-0000-0000-0000FB030000}"/>
    <cellStyle name="Comma 256" xfId="974" xr:uid="{00000000-0005-0000-0000-0000FC030000}"/>
    <cellStyle name="Comma 257" xfId="975" xr:uid="{00000000-0005-0000-0000-0000FD030000}"/>
    <cellStyle name="Comma 258" xfId="976" xr:uid="{00000000-0005-0000-0000-0000FE030000}"/>
    <cellStyle name="Comma 259" xfId="977" xr:uid="{00000000-0005-0000-0000-0000FF030000}"/>
    <cellStyle name="Comma 26" xfId="978" xr:uid="{00000000-0005-0000-0000-000000040000}"/>
    <cellStyle name="Comma 260" xfId="979" xr:uid="{00000000-0005-0000-0000-000001040000}"/>
    <cellStyle name="Comma 261" xfId="980" xr:uid="{00000000-0005-0000-0000-000002040000}"/>
    <cellStyle name="Comma 262" xfId="981" xr:uid="{00000000-0005-0000-0000-000003040000}"/>
    <cellStyle name="Comma 263" xfId="982" xr:uid="{00000000-0005-0000-0000-000004040000}"/>
    <cellStyle name="Comma 264" xfId="983" xr:uid="{00000000-0005-0000-0000-000005040000}"/>
    <cellStyle name="Comma 265" xfId="984" xr:uid="{00000000-0005-0000-0000-000006040000}"/>
    <cellStyle name="Comma 266" xfId="985" xr:uid="{00000000-0005-0000-0000-000007040000}"/>
    <cellStyle name="Comma 266 2" xfId="986" xr:uid="{00000000-0005-0000-0000-000008040000}"/>
    <cellStyle name="Comma 267" xfId="987" xr:uid="{00000000-0005-0000-0000-000009040000}"/>
    <cellStyle name="Comma 268" xfId="988" xr:uid="{00000000-0005-0000-0000-00000A040000}"/>
    <cellStyle name="Comma 269" xfId="989" xr:uid="{00000000-0005-0000-0000-00000B040000}"/>
    <cellStyle name="Comma 27" xfId="990" xr:uid="{00000000-0005-0000-0000-00000C040000}"/>
    <cellStyle name="Comma 270" xfId="991" xr:uid="{00000000-0005-0000-0000-00000D040000}"/>
    <cellStyle name="Comma 271" xfId="992" xr:uid="{00000000-0005-0000-0000-00000E040000}"/>
    <cellStyle name="Comma 272" xfId="993" xr:uid="{00000000-0005-0000-0000-00000F040000}"/>
    <cellStyle name="Comma 272 2" xfId="994" xr:uid="{00000000-0005-0000-0000-000010040000}"/>
    <cellStyle name="Comma 273" xfId="995" xr:uid="{00000000-0005-0000-0000-000011040000}"/>
    <cellStyle name="Comma 274" xfId="996" xr:uid="{00000000-0005-0000-0000-000012040000}"/>
    <cellStyle name="Comma 275" xfId="997" xr:uid="{00000000-0005-0000-0000-000013040000}"/>
    <cellStyle name="Comma 276" xfId="998" xr:uid="{00000000-0005-0000-0000-000014040000}"/>
    <cellStyle name="Comma 277" xfId="999" xr:uid="{00000000-0005-0000-0000-000015040000}"/>
    <cellStyle name="Comma 278" xfId="1000" xr:uid="{00000000-0005-0000-0000-000016040000}"/>
    <cellStyle name="Comma 279" xfId="1001" xr:uid="{00000000-0005-0000-0000-000017040000}"/>
    <cellStyle name="Comma 28" xfId="1002" xr:uid="{00000000-0005-0000-0000-000018040000}"/>
    <cellStyle name="Comma 280" xfId="1003" xr:uid="{00000000-0005-0000-0000-000019040000}"/>
    <cellStyle name="Comma 281" xfId="1004" xr:uid="{00000000-0005-0000-0000-00001A040000}"/>
    <cellStyle name="Comma 282" xfId="1005" xr:uid="{00000000-0005-0000-0000-00001B040000}"/>
    <cellStyle name="Comma 282 2" xfId="1006" xr:uid="{00000000-0005-0000-0000-00001C040000}"/>
    <cellStyle name="Comma 283" xfId="1007" xr:uid="{00000000-0005-0000-0000-00001D040000}"/>
    <cellStyle name="Comma 283 2" xfId="1008" xr:uid="{00000000-0005-0000-0000-00001E040000}"/>
    <cellStyle name="Comma 284" xfId="1009" xr:uid="{00000000-0005-0000-0000-00001F040000}"/>
    <cellStyle name="Comma 284 2" xfId="1010" xr:uid="{00000000-0005-0000-0000-000020040000}"/>
    <cellStyle name="Comma 285" xfId="1011" xr:uid="{00000000-0005-0000-0000-000021040000}"/>
    <cellStyle name="Comma 286" xfId="1012" xr:uid="{00000000-0005-0000-0000-000022040000}"/>
    <cellStyle name="Comma 287" xfId="1013" xr:uid="{00000000-0005-0000-0000-000023040000}"/>
    <cellStyle name="Comma 288" xfId="1014" xr:uid="{00000000-0005-0000-0000-000024040000}"/>
    <cellStyle name="Comma 289" xfId="1015" xr:uid="{00000000-0005-0000-0000-000025040000}"/>
    <cellStyle name="Comma 29" xfId="1016" xr:uid="{00000000-0005-0000-0000-000026040000}"/>
    <cellStyle name="Comma 290" xfId="1017" xr:uid="{00000000-0005-0000-0000-000027040000}"/>
    <cellStyle name="Comma 291" xfId="1018" xr:uid="{00000000-0005-0000-0000-000028040000}"/>
    <cellStyle name="Comma 292" xfId="1019" xr:uid="{00000000-0005-0000-0000-000029040000}"/>
    <cellStyle name="Comma 292 2" xfId="1020" xr:uid="{00000000-0005-0000-0000-00002A040000}"/>
    <cellStyle name="Comma 293" xfId="1021" xr:uid="{00000000-0005-0000-0000-00002B040000}"/>
    <cellStyle name="Comma 294" xfId="1022" xr:uid="{00000000-0005-0000-0000-00002C040000}"/>
    <cellStyle name="Comma 295" xfId="1023" xr:uid="{00000000-0005-0000-0000-00002D040000}"/>
    <cellStyle name="Comma 296" xfId="1024" xr:uid="{00000000-0005-0000-0000-00002E040000}"/>
    <cellStyle name="Comma 297" xfId="1025" xr:uid="{00000000-0005-0000-0000-00002F040000}"/>
    <cellStyle name="Comma 298" xfId="1026" xr:uid="{00000000-0005-0000-0000-000030040000}"/>
    <cellStyle name="Comma 299" xfId="1027" xr:uid="{00000000-0005-0000-0000-000031040000}"/>
    <cellStyle name="Comma 3" xfId="1028" xr:uid="{00000000-0005-0000-0000-000032040000}"/>
    <cellStyle name="Comma 3 2" xfId="1029" xr:uid="{00000000-0005-0000-0000-000033040000}"/>
    <cellStyle name="Comma 3 2 2" xfId="1030" xr:uid="{00000000-0005-0000-0000-000034040000}"/>
    <cellStyle name="Comma 3 2 3" xfId="1031" xr:uid="{00000000-0005-0000-0000-000035040000}"/>
    <cellStyle name="Comma 3 2 3 2" xfId="1032" xr:uid="{00000000-0005-0000-0000-000036040000}"/>
    <cellStyle name="Comma 3 3" xfId="1033" xr:uid="{00000000-0005-0000-0000-000037040000}"/>
    <cellStyle name="Comma 3 3 2" xfId="1034" xr:uid="{00000000-0005-0000-0000-000038040000}"/>
    <cellStyle name="Comma 3 4" xfId="1035" xr:uid="{00000000-0005-0000-0000-000039040000}"/>
    <cellStyle name="Comma 3 4 2" xfId="1036" xr:uid="{00000000-0005-0000-0000-00003A040000}"/>
    <cellStyle name="Comma 3 4 2 2" xfId="1037" xr:uid="{00000000-0005-0000-0000-00003B040000}"/>
    <cellStyle name="Comma 3 4 2 2 2" xfId="1038" xr:uid="{00000000-0005-0000-0000-00003C040000}"/>
    <cellStyle name="Comma 3 4 2 2 2 2" xfId="1039" xr:uid="{00000000-0005-0000-0000-00003D040000}"/>
    <cellStyle name="Comma 3 4 2 2 3" xfId="1040" xr:uid="{00000000-0005-0000-0000-00003E040000}"/>
    <cellStyle name="Comma 3 4 2 3" xfId="1041" xr:uid="{00000000-0005-0000-0000-00003F040000}"/>
    <cellStyle name="Comma 3 4 3" xfId="1042" xr:uid="{00000000-0005-0000-0000-000040040000}"/>
    <cellStyle name="Comma 3 5" xfId="1043" xr:uid="{00000000-0005-0000-0000-000041040000}"/>
    <cellStyle name="Comma 3 6" xfId="1044" xr:uid="{00000000-0005-0000-0000-000042040000}"/>
    <cellStyle name="Comma 3 6 2" xfId="1045" xr:uid="{00000000-0005-0000-0000-000043040000}"/>
    <cellStyle name="Comma 30" xfId="1046" xr:uid="{00000000-0005-0000-0000-000044040000}"/>
    <cellStyle name="Comma 300" xfId="1047" xr:uid="{00000000-0005-0000-0000-000045040000}"/>
    <cellStyle name="Comma 301" xfId="1048" xr:uid="{00000000-0005-0000-0000-000046040000}"/>
    <cellStyle name="Comma 302" xfId="1049" xr:uid="{00000000-0005-0000-0000-000047040000}"/>
    <cellStyle name="Comma 303" xfId="1050" xr:uid="{00000000-0005-0000-0000-000048040000}"/>
    <cellStyle name="Comma 304" xfId="1051" xr:uid="{00000000-0005-0000-0000-000049040000}"/>
    <cellStyle name="Comma 305" xfId="1052" xr:uid="{00000000-0005-0000-0000-00004A040000}"/>
    <cellStyle name="Comma 306" xfId="1053" xr:uid="{00000000-0005-0000-0000-00004B040000}"/>
    <cellStyle name="Comma 307" xfId="1054" xr:uid="{00000000-0005-0000-0000-00004C040000}"/>
    <cellStyle name="Comma 308" xfId="1055" xr:uid="{00000000-0005-0000-0000-00004D040000}"/>
    <cellStyle name="Comma 309" xfId="1056" xr:uid="{00000000-0005-0000-0000-00004E040000}"/>
    <cellStyle name="Comma 31" xfId="1057" xr:uid="{00000000-0005-0000-0000-00004F040000}"/>
    <cellStyle name="Comma 310" xfId="1058" xr:uid="{00000000-0005-0000-0000-000050040000}"/>
    <cellStyle name="Comma 311" xfId="1059" xr:uid="{00000000-0005-0000-0000-000051040000}"/>
    <cellStyle name="Comma 312" xfId="1060" xr:uid="{00000000-0005-0000-0000-000052040000}"/>
    <cellStyle name="Comma 313" xfId="1061" xr:uid="{00000000-0005-0000-0000-000053040000}"/>
    <cellStyle name="Comma 314" xfId="1062" xr:uid="{00000000-0005-0000-0000-000054040000}"/>
    <cellStyle name="Comma 315" xfId="1063" xr:uid="{00000000-0005-0000-0000-000055040000}"/>
    <cellStyle name="Comma 316" xfId="1064" xr:uid="{00000000-0005-0000-0000-000056040000}"/>
    <cellStyle name="Comma 317" xfId="1065" xr:uid="{00000000-0005-0000-0000-000057040000}"/>
    <cellStyle name="Comma 318" xfId="1066" xr:uid="{00000000-0005-0000-0000-000058040000}"/>
    <cellStyle name="Comma 319" xfId="1067" xr:uid="{00000000-0005-0000-0000-000059040000}"/>
    <cellStyle name="Comma 32" xfId="1068" xr:uid="{00000000-0005-0000-0000-00005A040000}"/>
    <cellStyle name="Comma 320" xfId="1069" xr:uid="{00000000-0005-0000-0000-00005B040000}"/>
    <cellStyle name="Comma 320 2" xfId="1070" xr:uid="{00000000-0005-0000-0000-00005C040000}"/>
    <cellStyle name="Comma 321" xfId="1071" xr:uid="{00000000-0005-0000-0000-00005D040000}"/>
    <cellStyle name="Comma 321 2" xfId="1072" xr:uid="{00000000-0005-0000-0000-00005E040000}"/>
    <cellStyle name="Comma 322" xfId="1073" xr:uid="{00000000-0005-0000-0000-00005F040000}"/>
    <cellStyle name="Comma 322 2" xfId="1074" xr:uid="{00000000-0005-0000-0000-000060040000}"/>
    <cellStyle name="Comma 323" xfId="1075" xr:uid="{00000000-0005-0000-0000-000061040000}"/>
    <cellStyle name="Comma 323 2" xfId="1076" xr:uid="{00000000-0005-0000-0000-000062040000}"/>
    <cellStyle name="Comma 324" xfId="1077" xr:uid="{00000000-0005-0000-0000-000063040000}"/>
    <cellStyle name="Comma 324 2" xfId="1078" xr:uid="{00000000-0005-0000-0000-000064040000}"/>
    <cellStyle name="Comma 325" xfId="1079" xr:uid="{00000000-0005-0000-0000-000065040000}"/>
    <cellStyle name="Comma 325 2" xfId="1080" xr:uid="{00000000-0005-0000-0000-000066040000}"/>
    <cellStyle name="Comma 326" xfId="1081" xr:uid="{00000000-0005-0000-0000-000067040000}"/>
    <cellStyle name="Comma 326 2" xfId="1082" xr:uid="{00000000-0005-0000-0000-000068040000}"/>
    <cellStyle name="Comma 327" xfId="1083" xr:uid="{00000000-0005-0000-0000-000069040000}"/>
    <cellStyle name="Comma 327 2" xfId="1084" xr:uid="{00000000-0005-0000-0000-00006A040000}"/>
    <cellStyle name="Comma 328" xfId="1085" xr:uid="{00000000-0005-0000-0000-00006B040000}"/>
    <cellStyle name="Comma 328 2" xfId="1086" xr:uid="{00000000-0005-0000-0000-00006C040000}"/>
    <cellStyle name="Comma 329" xfId="1087" xr:uid="{00000000-0005-0000-0000-00006D040000}"/>
    <cellStyle name="Comma 329 2" xfId="1088" xr:uid="{00000000-0005-0000-0000-00006E040000}"/>
    <cellStyle name="Comma 33" xfId="1089" xr:uid="{00000000-0005-0000-0000-00006F040000}"/>
    <cellStyle name="Comma 330" xfId="1090" xr:uid="{00000000-0005-0000-0000-000070040000}"/>
    <cellStyle name="Comma 330 2" xfId="1091" xr:uid="{00000000-0005-0000-0000-000071040000}"/>
    <cellStyle name="Comma 331" xfId="1092" xr:uid="{00000000-0005-0000-0000-000072040000}"/>
    <cellStyle name="Comma 331 2" xfId="1093" xr:uid="{00000000-0005-0000-0000-000073040000}"/>
    <cellStyle name="Comma 332" xfId="1094" xr:uid="{00000000-0005-0000-0000-000074040000}"/>
    <cellStyle name="Comma 333" xfId="1095" xr:uid="{00000000-0005-0000-0000-000075040000}"/>
    <cellStyle name="Comma 334" xfId="1096" xr:uid="{00000000-0005-0000-0000-000076040000}"/>
    <cellStyle name="Comma 335" xfId="1097" xr:uid="{00000000-0005-0000-0000-000077040000}"/>
    <cellStyle name="Comma 336" xfId="1098" xr:uid="{00000000-0005-0000-0000-000078040000}"/>
    <cellStyle name="Comma 337" xfId="1099" xr:uid="{00000000-0005-0000-0000-000079040000}"/>
    <cellStyle name="Comma 338" xfId="1100" xr:uid="{00000000-0005-0000-0000-00007A040000}"/>
    <cellStyle name="Comma 339" xfId="1101" xr:uid="{00000000-0005-0000-0000-00007B040000}"/>
    <cellStyle name="Comma 34" xfId="1102" xr:uid="{00000000-0005-0000-0000-00007C040000}"/>
    <cellStyle name="Comma 340" xfId="1103" xr:uid="{00000000-0005-0000-0000-00007D040000}"/>
    <cellStyle name="Comma 341" xfId="1104" xr:uid="{00000000-0005-0000-0000-00007E040000}"/>
    <cellStyle name="Comma 341 2" xfId="1105" xr:uid="{00000000-0005-0000-0000-00007F040000}"/>
    <cellStyle name="Comma 342" xfId="1106" xr:uid="{00000000-0005-0000-0000-000080040000}"/>
    <cellStyle name="Comma 342 2" xfId="1107" xr:uid="{00000000-0005-0000-0000-000081040000}"/>
    <cellStyle name="Comma 343" xfId="1108" xr:uid="{00000000-0005-0000-0000-000082040000}"/>
    <cellStyle name="Comma 343 2" xfId="1109" xr:uid="{00000000-0005-0000-0000-000083040000}"/>
    <cellStyle name="Comma 344" xfId="1110" xr:uid="{00000000-0005-0000-0000-000084040000}"/>
    <cellStyle name="Comma 344 2" xfId="1111" xr:uid="{00000000-0005-0000-0000-000085040000}"/>
    <cellStyle name="Comma 345" xfId="1112" xr:uid="{00000000-0005-0000-0000-000086040000}"/>
    <cellStyle name="Comma 345 2" xfId="1113" xr:uid="{00000000-0005-0000-0000-000087040000}"/>
    <cellStyle name="Comma 346" xfId="1114" xr:uid="{00000000-0005-0000-0000-000088040000}"/>
    <cellStyle name="Comma 346 2" xfId="1115" xr:uid="{00000000-0005-0000-0000-000089040000}"/>
    <cellStyle name="Comma 347" xfId="1116" xr:uid="{00000000-0005-0000-0000-00008A040000}"/>
    <cellStyle name="Comma 347 2" xfId="1117" xr:uid="{00000000-0005-0000-0000-00008B040000}"/>
    <cellStyle name="Comma 348" xfId="1118" xr:uid="{00000000-0005-0000-0000-00008C040000}"/>
    <cellStyle name="Comma 348 2" xfId="1119" xr:uid="{00000000-0005-0000-0000-00008D040000}"/>
    <cellStyle name="Comma 349" xfId="1120" xr:uid="{00000000-0005-0000-0000-00008E040000}"/>
    <cellStyle name="Comma 349 2" xfId="1121" xr:uid="{00000000-0005-0000-0000-00008F040000}"/>
    <cellStyle name="Comma 35" xfId="1122" xr:uid="{00000000-0005-0000-0000-000090040000}"/>
    <cellStyle name="Comma 35 2" xfId="1123" xr:uid="{00000000-0005-0000-0000-000091040000}"/>
    <cellStyle name="Comma 35 2 2" xfId="1124" xr:uid="{00000000-0005-0000-0000-000092040000}"/>
    <cellStyle name="Comma 35 3" xfId="1125" xr:uid="{00000000-0005-0000-0000-000093040000}"/>
    <cellStyle name="Comma 350" xfId="1126" xr:uid="{00000000-0005-0000-0000-000094040000}"/>
    <cellStyle name="Comma 350 2" xfId="1127" xr:uid="{00000000-0005-0000-0000-000095040000}"/>
    <cellStyle name="Comma 351" xfId="1128" xr:uid="{00000000-0005-0000-0000-000096040000}"/>
    <cellStyle name="Comma 351 2" xfId="1129" xr:uid="{00000000-0005-0000-0000-000097040000}"/>
    <cellStyle name="Comma 352" xfId="1130" xr:uid="{00000000-0005-0000-0000-000098040000}"/>
    <cellStyle name="Comma 352 2" xfId="1131" xr:uid="{00000000-0005-0000-0000-000099040000}"/>
    <cellStyle name="Comma 353" xfId="1132" xr:uid="{00000000-0005-0000-0000-00009A040000}"/>
    <cellStyle name="Comma 353 2" xfId="1133" xr:uid="{00000000-0005-0000-0000-00009B040000}"/>
    <cellStyle name="Comma 354" xfId="1134" xr:uid="{00000000-0005-0000-0000-00009C040000}"/>
    <cellStyle name="Comma 354 2" xfId="1135" xr:uid="{00000000-0005-0000-0000-00009D040000}"/>
    <cellStyle name="Comma 355" xfId="1136" xr:uid="{00000000-0005-0000-0000-00009E040000}"/>
    <cellStyle name="Comma 356" xfId="1137" xr:uid="{00000000-0005-0000-0000-00009F040000}"/>
    <cellStyle name="Comma 357" xfId="1138" xr:uid="{00000000-0005-0000-0000-0000A0040000}"/>
    <cellStyle name="Comma 358" xfId="1139" xr:uid="{00000000-0005-0000-0000-0000A1040000}"/>
    <cellStyle name="Comma 359" xfId="1140" xr:uid="{00000000-0005-0000-0000-0000A2040000}"/>
    <cellStyle name="Comma 36" xfId="1141" xr:uid="{00000000-0005-0000-0000-0000A3040000}"/>
    <cellStyle name="Comma 36 2" xfId="1142" xr:uid="{00000000-0005-0000-0000-0000A4040000}"/>
    <cellStyle name="Comma 36 2 2" xfId="1143" xr:uid="{00000000-0005-0000-0000-0000A5040000}"/>
    <cellStyle name="Comma 36 3" xfId="1144" xr:uid="{00000000-0005-0000-0000-0000A6040000}"/>
    <cellStyle name="Comma 360" xfId="1145" xr:uid="{00000000-0005-0000-0000-0000A7040000}"/>
    <cellStyle name="Comma 361" xfId="1146" xr:uid="{00000000-0005-0000-0000-0000A8040000}"/>
    <cellStyle name="Comma 362" xfId="1147" xr:uid="{00000000-0005-0000-0000-0000A9040000}"/>
    <cellStyle name="Comma 363" xfId="1148" xr:uid="{00000000-0005-0000-0000-0000AA040000}"/>
    <cellStyle name="Comma 364" xfId="1149" xr:uid="{00000000-0005-0000-0000-0000AB040000}"/>
    <cellStyle name="Comma 37" xfId="1150" xr:uid="{00000000-0005-0000-0000-0000AC040000}"/>
    <cellStyle name="Comma 37 2" xfId="1151" xr:uid="{00000000-0005-0000-0000-0000AD040000}"/>
    <cellStyle name="Comma 37 2 2" xfId="1152" xr:uid="{00000000-0005-0000-0000-0000AE040000}"/>
    <cellStyle name="Comma 37 3" xfId="1153" xr:uid="{00000000-0005-0000-0000-0000AF040000}"/>
    <cellStyle name="Comma 37 4" xfId="1154" xr:uid="{00000000-0005-0000-0000-0000B0040000}"/>
    <cellStyle name="Comma 38" xfId="1155" xr:uid="{00000000-0005-0000-0000-0000B1040000}"/>
    <cellStyle name="Comma 38 2" xfId="1156" xr:uid="{00000000-0005-0000-0000-0000B2040000}"/>
    <cellStyle name="Comma 38 2 2" xfId="1157" xr:uid="{00000000-0005-0000-0000-0000B3040000}"/>
    <cellStyle name="Comma 38 3" xfId="1158" xr:uid="{00000000-0005-0000-0000-0000B4040000}"/>
    <cellStyle name="Comma 39" xfId="1159" xr:uid="{00000000-0005-0000-0000-0000B5040000}"/>
    <cellStyle name="Comma 39 2" xfId="1160" xr:uid="{00000000-0005-0000-0000-0000B6040000}"/>
    <cellStyle name="Comma 39 2 2" xfId="1161" xr:uid="{00000000-0005-0000-0000-0000B7040000}"/>
    <cellStyle name="Comma 39 3" xfId="1162" xr:uid="{00000000-0005-0000-0000-0000B8040000}"/>
    <cellStyle name="Comma 4" xfId="1163" xr:uid="{00000000-0005-0000-0000-0000B9040000}"/>
    <cellStyle name="Comma 4 2" xfId="1164" xr:uid="{00000000-0005-0000-0000-0000BA040000}"/>
    <cellStyle name="Comma 4 2 2" xfId="1165" xr:uid="{00000000-0005-0000-0000-0000BB040000}"/>
    <cellStyle name="Comma 4 2 2 2" xfId="1166" xr:uid="{00000000-0005-0000-0000-0000BC040000}"/>
    <cellStyle name="Comma 4 2 2 2 2" xfId="1167" xr:uid="{00000000-0005-0000-0000-0000BD040000}"/>
    <cellStyle name="Comma 4 2 2 3" xfId="1168" xr:uid="{00000000-0005-0000-0000-0000BE040000}"/>
    <cellStyle name="Comma 4 2 3" xfId="1169" xr:uid="{00000000-0005-0000-0000-0000BF040000}"/>
    <cellStyle name="Comma 4 2 3 2" xfId="1170" xr:uid="{00000000-0005-0000-0000-0000C0040000}"/>
    <cellStyle name="Comma 4 2 3 2 2" xfId="1171" xr:uid="{00000000-0005-0000-0000-0000C1040000}"/>
    <cellStyle name="Comma 4 2 3 3" xfId="1172" xr:uid="{00000000-0005-0000-0000-0000C2040000}"/>
    <cellStyle name="Comma 4 2 4" xfId="1173" xr:uid="{00000000-0005-0000-0000-0000C3040000}"/>
    <cellStyle name="Comma 4 2 4 2" xfId="1174" xr:uid="{00000000-0005-0000-0000-0000C4040000}"/>
    <cellStyle name="Comma 4 2 4 2 2" xfId="1175" xr:uid="{00000000-0005-0000-0000-0000C5040000}"/>
    <cellStyle name="Comma 4 2 4 2 2 2" xfId="1176" xr:uid="{00000000-0005-0000-0000-0000C6040000}"/>
    <cellStyle name="Comma 4 2 4 2 3" xfId="1177" xr:uid="{00000000-0005-0000-0000-0000C7040000}"/>
    <cellStyle name="Comma 4 2 4 3" xfId="1178" xr:uid="{00000000-0005-0000-0000-0000C8040000}"/>
    <cellStyle name="Comma 4 2 4 3 2" xfId="1179" xr:uid="{00000000-0005-0000-0000-0000C9040000}"/>
    <cellStyle name="Comma 4 2 4 4" xfId="1180" xr:uid="{00000000-0005-0000-0000-0000CA040000}"/>
    <cellStyle name="Comma 4 2 5" xfId="1181" xr:uid="{00000000-0005-0000-0000-0000CB040000}"/>
    <cellStyle name="Comma 4 2 5 2" xfId="1182" xr:uid="{00000000-0005-0000-0000-0000CC040000}"/>
    <cellStyle name="Comma 4 2 6" xfId="1183" xr:uid="{00000000-0005-0000-0000-0000CD040000}"/>
    <cellStyle name="Comma 4 3" xfId="1184" xr:uid="{00000000-0005-0000-0000-0000CE040000}"/>
    <cellStyle name="Comma 4 3 2" xfId="1185" xr:uid="{00000000-0005-0000-0000-0000CF040000}"/>
    <cellStyle name="Comma 4 3 2 2" xfId="1186" xr:uid="{00000000-0005-0000-0000-0000D0040000}"/>
    <cellStyle name="Comma 4 3 2 2 2" xfId="1187" xr:uid="{00000000-0005-0000-0000-0000D1040000}"/>
    <cellStyle name="Comma 4 3 2 3" xfId="1188" xr:uid="{00000000-0005-0000-0000-0000D2040000}"/>
    <cellStyle name="Comma 4 3 3" xfId="1189" xr:uid="{00000000-0005-0000-0000-0000D3040000}"/>
    <cellStyle name="Comma 4 3 3 2" xfId="1190" xr:uid="{00000000-0005-0000-0000-0000D4040000}"/>
    <cellStyle name="Comma 4 3 3 2 2" xfId="1191" xr:uid="{00000000-0005-0000-0000-0000D5040000}"/>
    <cellStyle name="Comma 4 3 3 3" xfId="1192" xr:uid="{00000000-0005-0000-0000-0000D6040000}"/>
    <cellStyle name="Comma 4 3 4" xfId="1193" xr:uid="{00000000-0005-0000-0000-0000D7040000}"/>
    <cellStyle name="Comma 4 3 4 2" xfId="1194" xr:uid="{00000000-0005-0000-0000-0000D8040000}"/>
    <cellStyle name="Comma 4 3 5" xfId="1195" xr:uid="{00000000-0005-0000-0000-0000D9040000}"/>
    <cellStyle name="Comma 4 4" xfId="1196" xr:uid="{00000000-0005-0000-0000-0000DA040000}"/>
    <cellStyle name="Comma 4 4 2" xfId="1197" xr:uid="{00000000-0005-0000-0000-0000DB040000}"/>
    <cellStyle name="Comma 4 4 2 2" xfId="1198" xr:uid="{00000000-0005-0000-0000-0000DC040000}"/>
    <cellStyle name="Comma 4 4 3" xfId="1199" xr:uid="{00000000-0005-0000-0000-0000DD040000}"/>
    <cellStyle name="Comma 4 5" xfId="1200" xr:uid="{00000000-0005-0000-0000-0000DE040000}"/>
    <cellStyle name="Comma 4 5 2" xfId="1201" xr:uid="{00000000-0005-0000-0000-0000DF040000}"/>
    <cellStyle name="Comma 4 5 2 2" xfId="1202" xr:uid="{00000000-0005-0000-0000-0000E0040000}"/>
    <cellStyle name="Comma 4 5 3" xfId="1203" xr:uid="{00000000-0005-0000-0000-0000E1040000}"/>
    <cellStyle name="Comma 4 6" xfId="1204" xr:uid="{00000000-0005-0000-0000-0000E2040000}"/>
    <cellStyle name="Comma 4 6 2" xfId="1205" xr:uid="{00000000-0005-0000-0000-0000E3040000}"/>
    <cellStyle name="Comma 4 6 2 2" xfId="1206" xr:uid="{00000000-0005-0000-0000-0000E4040000}"/>
    <cellStyle name="Comma 4 6 3" xfId="1207" xr:uid="{00000000-0005-0000-0000-0000E5040000}"/>
    <cellStyle name="Comma 4 7" xfId="1208" xr:uid="{00000000-0005-0000-0000-0000E6040000}"/>
    <cellStyle name="Comma 4 7 2" xfId="1209" xr:uid="{00000000-0005-0000-0000-0000E7040000}"/>
    <cellStyle name="Comma 4 8" xfId="1210" xr:uid="{00000000-0005-0000-0000-0000E8040000}"/>
    <cellStyle name="Comma 40" xfId="1211" xr:uid="{00000000-0005-0000-0000-0000E9040000}"/>
    <cellStyle name="Comma 40 2" xfId="1212" xr:uid="{00000000-0005-0000-0000-0000EA040000}"/>
    <cellStyle name="Comma 40 2 2" xfId="1213" xr:uid="{00000000-0005-0000-0000-0000EB040000}"/>
    <cellStyle name="Comma 40 3" xfId="1214" xr:uid="{00000000-0005-0000-0000-0000EC040000}"/>
    <cellStyle name="Comma 41" xfId="1215" xr:uid="{00000000-0005-0000-0000-0000ED040000}"/>
    <cellStyle name="Comma 41 2" xfId="1216" xr:uid="{00000000-0005-0000-0000-0000EE040000}"/>
    <cellStyle name="Comma 41 2 2" xfId="1217" xr:uid="{00000000-0005-0000-0000-0000EF040000}"/>
    <cellStyle name="Comma 41 3" xfId="1218" xr:uid="{00000000-0005-0000-0000-0000F0040000}"/>
    <cellStyle name="Comma 42" xfId="1219" xr:uid="{00000000-0005-0000-0000-0000F1040000}"/>
    <cellStyle name="Comma 42 2" xfId="1220" xr:uid="{00000000-0005-0000-0000-0000F2040000}"/>
    <cellStyle name="Comma 42 2 2" xfId="1221" xr:uid="{00000000-0005-0000-0000-0000F3040000}"/>
    <cellStyle name="Comma 42 3" xfId="1222" xr:uid="{00000000-0005-0000-0000-0000F4040000}"/>
    <cellStyle name="Comma 43" xfId="1223" xr:uid="{00000000-0005-0000-0000-0000F5040000}"/>
    <cellStyle name="Comma 43 2" xfId="1224" xr:uid="{00000000-0005-0000-0000-0000F6040000}"/>
    <cellStyle name="Comma 43 2 2" xfId="1225" xr:uid="{00000000-0005-0000-0000-0000F7040000}"/>
    <cellStyle name="Comma 43 3" xfId="1226" xr:uid="{00000000-0005-0000-0000-0000F8040000}"/>
    <cellStyle name="Comma 44" xfId="1227" xr:uid="{00000000-0005-0000-0000-0000F9040000}"/>
    <cellStyle name="Comma 44 2" xfId="1228" xr:uid="{00000000-0005-0000-0000-0000FA040000}"/>
    <cellStyle name="Comma 44 2 2" xfId="1229" xr:uid="{00000000-0005-0000-0000-0000FB040000}"/>
    <cellStyle name="Comma 44 3" xfId="1230" xr:uid="{00000000-0005-0000-0000-0000FC040000}"/>
    <cellStyle name="Comma 45" xfId="1231" xr:uid="{00000000-0005-0000-0000-0000FD040000}"/>
    <cellStyle name="Comma 45 2" xfId="1232" xr:uid="{00000000-0005-0000-0000-0000FE040000}"/>
    <cellStyle name="Comma 45 2 2" xfId="1233" xr:uid="{00000000-0005-0000-0000-0000FF040000}"/>
    <cellStyle name="Comma 45 3" xfId="1234" xr:uid="{00000000-0005-0000-0000-000000050000}"/>
    <cellStyle name="Comma 46" xfId="1235" xr:uid="{00000000-0005-0000-0000-000001050000}"/>
    <cellStyle name="Comma 46 2" xfId="1236" xr:uid="{00000000-0005-0000-0000-000002050000}"/>
    <cellStyle name="Comma 46 2 2" xfId="1237" xr:uid="{00000000-0005-0000-0000-000003050000}"/>
    <cellStyle name="Comma 46 3" xfId="1238" xr:uid="{00000000-0005-0000-0000-000004050000}"/>
    <cellStyle name="Comma 47" xfId="1239" xr:uid="{00000000-0005-0000-0000-000005050000}"/>
    <cellStyle name="Comma 47 2" xfId="1240" xr:uid="{00000000-0005-0000-0000-000006050000}"/>
    <cellStyle name="Comma 47 2 2" xfId="1241" xr:uid="{00000000-0005-0000-0000-000007050000}"/>
    <cellStyle name="Comma 47 3" xfId="1242" xr:uid="{00000000-0005-0000-0000-000008050000}"/>
    <cellStyle name="Comma 48" xfId="1243" xr:uid="{00000000-0005-0000-0000-000009050000}"/>
    <cellStyle name="Comma 48 2" xfId="1244" xr:uid="{00000000-0005-0000-0000-00000A050000}"/>
    <cellStyle name="Comma 48 2 2" xfId="1245" xr:uid="{00000000-0005-0000-0000-00000B050000}"/>
    <cellStyle name="Comma 48 3" xfId="1246" xr:uid="{00000000-0005-0000-0000-00000C050000}"/>
    <cellStyle name="Comma 49" xfId="1247" xr:uid="{00000000-0005-0000-0000-00000D050000}"/>
    <cellStyle name="Comma 49 2" xfId="1248" xr:uid="{00000000-0005-0000-0000-00000E050000}"/>
    <cellStyle name="Comma 49 2 2" xfId="1249" xr:uid="{00000000-0005-0000-0000-00000F050000}"/>
    <cellStyle name="Comma 49 3" xfId="1250" xr:uid="{00000000-0005-0000-0000-000010050000}"/>
    <cellStyle name="Comma 5" xfId="1251" xr:uid="{00000000-0005-0000-0000-000011050000}"/>
    <cellStyle name="Comma 5 2" xfId="1252" xr:uid="{00000000-0005-0000-0000-000012050000}"/>
    <cellStyle name="Comma 5 2 2" xfId="1253" xr:uid="{00000000-0005-0000-0000-000013050000}"/>
    <cellStyle name="Comma 5 2 2 2" xfId="1254" xr:uid="{00000000-0005-0000-0000-000014050000}"/>
    <cellStyle name="Comma 5 2 3" xfId="1255" xr:uid="{00000000-0005-0000-0000-000015050000}"/>
    <cellStyle name="Comma 5 3" xfId="1256" xr:uid="{00000000-0005-0000-0000-000016050000}"/>
    <cellStyle name="Comma 5 3 2" xfId="1257" xr:uid="{00000000-0005-0000-0000-000017050000}"/>
    <cellStyle name="Comma 5 3 2 2" xfId="1258" xr:uid="{00000000-0005-0000-0000-000018050000}"/>
    <cellStyle name="Comma 5 3 3" xfId="1259" xr:uid="{00000000-0005-0000-0000-000019050000}"/>
    <cellStyle name="Comma 5 4" xfId="1260" xr:uid="{00000000-0005-0000-0000-00001A050000}"/>
    <cellStyle name="Comma 5 4 2" xfId="1261" xr:uid="{00000000-0005-0000-0000-00001B050000}"/>
    <cellStyle name="Comma 5 4 2 2" xfId="1262" xr:uid="{00000000-0005-0000-0000-00001C050000}"/>
    <cellStyle name="Comma 5 4 3" xfId="1263" xr:uid="{00000000-0005-0000-0000-00001D050000}"/>
    <cellStyle name="Comma 5 5" xfId="1264" xr:uid="{00000000-0005-0000-0000-00001E050000}"/>
    <cellStyle name="Comma 5 5 2" xfId="1265" xr:uid="{00000000-0005-0000-0000-00001F050000}"/>
    <cellStyle name="Comma 5 6" xfId="1266" xr:uid="{00000000-0005-0000-0000-000020050000}"/>
    <cellStyle name="Comma 50" xfId="1267" xr:uid="{00000000-0005-0000-0000-000021050000}"/>
    <cellStyle name="Comma 50 2" xfId="1268" xr:uid="{00000000-0005-0000-0000-000022050000}"/>
    <cellStyle name="Comma 50 2 2" xfId="1269" xr:uid="{00000000-0005-0000-0000-000023050000}"/>
    <cellStyle name="Comma 50 3" xfId="1270" xr:uid="{00000000-0005-0000-0000-000024050000}"/>
    <cellStyle name="Comma 51" xfId="1271" xr:uid="{00000000-0005-0000-0000-000025050000}"/>
    <cellStyle name="Comma 51 2" xfId="1272" xr:uid="{00000000-0005-0000-0000-000026050000}"/>
    <cellStyle name="Comma 51 2 2" xfId="1273" xr:uid="{00000000-0005-0000-0000-000027050000}"/>
    <cellStyle name="Comma 51 3" xfId="1274" xr:uid="{00000000-0005-0000-0000-000028050000}"/>
    <cellStyle name="Comma 52" xfId="1275" xr:uid="{00000000-0005-0000-0000-000029050000}"/>
    <cellStyle name="Comma 52 2" xfId="1276" xr:uid="{00000000-0005-0000-0000-00002A050000}"/>
    <cellStyle name="Comma 52 2 2" xfId="1277" xr:uid="{00000000-0005-0000-0000-00002B050000}"/>
    <cellStyle name="Comma 52 3" xfId="1278" xr:uid="{00000000-0005-0000-0000-00002C050000}"/>
    <cellStyle name="Comma 53" xfId="1279" xr:uid="{00000000-0005-0000-0000-00002D050000}"/>
    <cellStyle name="Comma 53 2" xfId="1280" xr:uid="{00000000-0005-0000-0000-00002E050000}"/>
    <cellStyle name="Comma 53 2 2" xfId="1281" xr:uid="{00000000-0005-0000-0000-00002F050000}"/>
    <cellStyle name="Comma 53 3" xfId="1282" xr:uid="{00000000-0005-0000-0000-000030050000}"/>
    <cellStyle name="Comma 54" xfId="1283" xr:uid="{00000000-0005-0000-0000-000031050000}"/>
    <cellStyle name="Comma 54 2" xfId="1284" xr:uid="{00000000-0005-0000-0000-000032050000}"/>
    <cellStyle name="Comma 54 2 2" xfId="1285" xr:uid="{00000000-0005-0000-0000-000033050000}"/>
    <cellStyle name="Comma 54 3" xfId="1286" xr:uid="{00000000-0005-0000-0000-000034050000}"/>
    <cellStyle name="Comma 55" xfId="1287" xr:uid="{00000000-0005-0000-0000-000035050000}"/>
    <cellStyle name="Comma 55 2" xfId="1288" xr:uid="{00000000-0005-0000-0000-000036050000}"/>
    <cellStyle name="Comma 55 2 2" xfId="1289" xr:uid="{00000000-0005-0000-0000-000037050000}"/>
    <cellStyle name="Comma 55 3" xfId="1290" xr:uid="{00000000-0005-0000-0000-000038050000}"/>
    <cellStyle name="Comma 56" xfId="1291" xr:uid="{00000000-0005-0000-0000-000039050000}"/>
    <cellStyle name="Comma 56 2" xfId="1292" xr:uid="{00000000-0005-0000-0000-00003A050000}"/>
    <cellStyle name="Comma 56 2 2" xfId="1293" xr:uid="{00000000-0005-0000-0000-00003B050000}"/>
    <cellStyle name="Comma 56 3" xfId="1294" xr:uid="{00000000-0005-0000-0000-00003C050000}"/>
    <cellStyle name="Comma 57" xfId="1295" xr:uid="{00000000-0005-0000-0000-00003D050000}"/>
    <cellStyle name="Comma 57 2" xfId="1296" xr:uid="{00000000-0005-0000-0000-00003E050000}"/>
    <cellStyle name="Comma 57 2 2" xfId="1297" xr:uid="{00000000-0005-0000-0000-00003F050000}"/>
    <cellStyle name="Comma 57 3" xfId="1298" xr:uid="{00000000-0005-0000-0000-000040050000}"/>
    <cellStyle name="Comma 58" xfId="1299" xr:uid="{00000000-0005-0000-0000-000041050000}"/>
    <cellStyle name="Comma 58 2" xfId="1300" xr:uid="{00000000-0005-0000-0000-000042050000}"/>
    <cellStyle name="Comma 58 2 2" xfId="1301" xr:uid="{00000000-0005-0000-0000-000043050000}"/>
    <cellStyle name="Comma 58 3" xfId="1302" xr:uid="{00000000-0005-0000-0000-000044050000}"/>
    <cellStyle name="Comma 59" xfId="1303" xr:uid="{00000000-0005-0000-0000-000045050000}"/>
    <cellStyle name="Comma 59 2" xfId="1304" xr:uid="{00000000-0005-0000-0000-000046050000}"/>
    <cellStyle name="Comma 59 2 2" xfId="1305" xr:uid="{00000000-0005-0000-0000-000047050000}"/>
    <cellStyle name="Comma 59 3" xfId="1306" xr:uid="{00000000-0005-0000-0000-000048050000}"/>
    <cellStyle name="Comma 6" xfId="1307" xr:uid="{00000000-0005-0000-0000-000049050000}"/>
    <cellStyle name="Comma 6 2" xfId="1308" xr:uid="{00000000-0005-0000-0000-00004A050000}"/>
    <cellStyle name="Comma 6 3" xfId="1309" xr:uid="{00000000-0005-0000-0000-00004B050000}"/>
    <cellStyle name="Comma 6 4" xfId="1310" xr:uid="{00000000-0005-0000-0000-00004C050000}"/>
    <cellStyle name="Comma 6 5" xfId="1311" xr:uid="{00000000-0005-0000-0000-00004D050000}"/>
    <cellStyle name="Comma 6 6" xfId="1312" xr:uid="{00000000-0005-0000-0000-00004E050000}"/>
    <cellStyle name="Comma 60" xfId="1313" xr:uid="{00000000-0005-0000-0000-00004F050000}"/>
    <cellStyle name="Comma 60 2" xfId="1314" xr:uid="{00000000-0005-0000-0000-000050050000}"/>
    <cellStyle name="Comma 60 2 2" xfId="1315" xr:uid="{00000000-0005-0000-0000-000051050000}"/>
    <cellStyle name="Comma 60 3" xfId="1316" xr:uid="{00000000-0005-0000-0000-000052050000}"/>
    <cellStyle name="Comma 61" xfId="1317" xr:uid="{00000000-0005-0000-0000-000053050000}"/>
    <cellStyle name="Comma 61 2" xfId="1318" xr:uid="{00000000-0005-0000-0000-000054050000}"/>
    <cellStyle name="Comma 61 2 2" xfId="1319" xr:uid="{00000000-0005-0000-0000-000055050000}"/>
    <cellStyle name="Comma 61 3" xfId="1320" xr:uid="{00000000-0005-0000-0000-000056050000}"/>
    <cellStyle name="Comma 62" xfId="1321" xr:uid="{00000000-0005-0000-0000-000057050000}"/>
    <cellStyle name="Comma 62 2" xfId="1322" xr:uid="{00000000-0005-0000-0000-000058050000}"/>
    <cellStyle name="Comma 62 2 2" xfId="1323" xr:uid="{00000000-0005-0000-0000-000059050000}"/>
    <cellStyle name="Comma 62 3" xfId="1324" xr:uid="{00000000-0005-0000-0000-00005A050000}"/>
    <cellStyle name="Comma 63" xfId="1325" xr:uid="{00000000-0005-0000-0000-00005B050000}"/>
    <cellStyle name="Comma 63 2" xfId="1326" xr:uid="{00000000-0005-0000-0000-00005C050000}"/>
    <cellStyle name="Comma 63 2 2" xfId="1327" xr:uid="{00000000-0005-0000-0000-00005D050000}"/>
    <cellStyle name="Comma 63 3" xfId="1328" xr:uid="{00000000-0005-0000-0000-00005E050000}"/>
    <cellStyle name="Comma 64" xfId="1329" xr:uid="{00000000-0005-0000-0000-00005F050000}"/>
    <cellStyle name="Comma 64 2" xfId="1330" xr:uid="{00000000-0005-0000-0000-000060050000}"/>
    <cellStyle name="Comma 64 2 2" xfId="1331" xr:uid="{00000000-0005-0000-0000-000061050000}"/>
    <cellStyle name="Comma 64 3" xfId="1332" xr:uid="{00000000-0005-0000-0000-000062050000}"/>
    <cellStyle name="Comma 65" xfId="1333" xr:uid="{00000000-0005-0000-0000-000063050000}"/>
    <cellStyle name="Comma 65 2" xfId="1334" xr:uid="{00000000-0005-0000-0000-000064050000}"/>
    <cellStyle name="Comma 65 2 2" xfId="1335" xr:uid="{00000000-0005-0000-0000-000065050000}"/>
    <cellStyle name="Comma 65 3" xfId="1336" xr:uid="{00000000-0005-0000-0000-000066050000}"/>
    <cellStyle name="Comma 66" xfId="1337" xr:uid="{00000000-0005-0000-0000-000067050000}"/>
    <cellStyle name="Comma 66 2" xfId="1338" xr:uid="{00000000-0005-0000-0000-000068050000}"/>
    <cellStyle name="Comma 66 2 2" xfId="1339" xr:uid="{00000000-0005-0000-0000-000069050000}"/>
    <cellStyle name="Comma 66 3" xfId="1340" xr:uid="{00000000-0005-0000-0000-00006A050000}"/>
    <cellStyle name="Comma 67" xfId="1341" xr:uid="{00000000-0005-0000-0000-00006B050000}"/>
    <cellStyle name="Comma 67 2" xfId="1342" xr:uid="{00000000-0005-0000-0000-00006C050000}"/>
    <cellStyle name="Comma 67 2 2" xfId="1343" xr:uid="{00000000-0005-0000-0000-00006D050000}"/>
    <cellStyle name="Comma 67 3" xfId="1344" xr:uid="{00000000-0005-0000-0000-00006E050000}"/>
    <cellStyle name="Comma 68" xfId="1345" xr:uid="{00000000-0005-0000-0000-00006F050000}"/>
    <cellStyle name="Comma 68 2" xfId="1346" xr:uid="{00000000-0005-0000-0000-000070050000}"/>
    <cellStyle name="Comma 68 2 2" xfId="1347" xr:uid="{00000000-0005-0000-0000-000071050000}"/>
    <cellStyle name="Comma 68 3" xfId="1348" xr:uid="{00000000-0005-0000-0000-000072050000}"/>
    <cellStyle name="Comma 69" xfId="1349" xr:uid="{00000000-0005-0000-0000-000073050000}"/>
    <cellStyle name="Comma 69 2" xfId="1350" xr:uid="{00000000-0005-0000-0000-000074050000}"/>
    <cellStyle name="Comma 69 2 2" xfId="1351" xr:uid="{00000000-0005-0000-0000-000075050000}"/>
    <cellStyle name="Comma 69 3" xfId="1352" xr:uid="{00000000-0005-0000-0000-000076050000}"/>
    <cellStyle name="Comma 7" xfId="1353" xr:uid="{00000000-0005-0000-0000-000077050000}"/>
    <cellStyle name="Comma 7 2" xfId="1354" xr:uid="{00000000-0005-0000-0000-000078050000}"/>
    <cellStyle name="Comma 7 2 2" xfId="1355" xr:uid="{00000000-0005-0000-0000-000079050000}"/>
    <cellStyle name="Comma 7 2 2 2" xfId="1356" xr:uid="{00000000-0005-0000-0000-00007A050000}"/>
    <cellStyle name="Comma 7 2 3" xfId="1357" xr:uid="{00000000-0005-0000-0000-00007B050000}"/>
    <cellStyle name="Comma 7 3" xfId="1358" xr:uid="{00000000-0005-0000-0000-00007C050000}"/>
    <cellStyle name="Comma 7 3 2" xfId="1359" xr:uid="{00000000-0005-0000-0000-00007D050000}"/>
    <cellStyle name="Comma 7 3 2 2" xfId="1360" xr:uid="{00000000-0005-0000-0000-00007E050000}"/>
    <cellStyle name="Comma 7 3 3" xfId="1361" xr:uid="{00000000-0005-0000-0000-00007F050000}"/>
    <cellStyle name="Comma 7 4" xfId="1362" xr:uid="{00000000-0005-0000-0000-000080050000}"/>
    <cellStyle name="Comma 7 4 2" xfId="1363" xr:uid="{00000000-0005-0000-0000-000081050000}"/>
    <cellStyle name="Comma 7 5" xfId="1364" xr:uid="{00000000-0005-0000-0000-000082050000}"/>
    <cellStyle name="Comma 70" xfId="1365" xr:uid="{00000000-0005-0000-0000-000083050000}"/>
    <cellStyle name="Comma 70 2" xfId="1366" xr:uid="{00000000-0005-0000-0000-000084050000}"/>
    <cellStyle name="Comma 70 2 2" xfId="1367" xr:uid="{00000000-0005-0000-0000-000085050000}"/>
    <cellStyle name="Comma 70 3" xfId="1368" xr:uid="{00000000-0005-0000-0000-000086050000}"/>
    <cellStyle name="Comma 71" xfId="1369" xr:uid="{00000000-0005-0000-0000-000087050000}"/>
    <cellStyle name="Comma 71 2" xfId="1370" xr:uid="{00000000-0005-0000-0000-000088050000}"/>
    <cellStyle name="Comma 71 2 2" xfId="1371" xr:uid="{00000000-0005-0000-0000-000089050000}"/>
    <cellStyle name="Comma 71 3" xfId="1372" xr:uid="{00000000-0005-0000-0000-00008A050000}"/>
    <cellStyle name="Comma 71 3 2" xfId="1373" xr:uid="{00000000-0005-0000-0000-00008B050000}"/>
    <cellStyle name="Comma 71 3 3" xfId="1374" xr:uid="{00000000-0005-0000-0000-00008C050000}"/>
    <cellStyle name="Comma 71 4" xfId="1375" xr:uid="{00000000-0005-0000-0000-00008D050000}"/>
    <cellStyle name="Comma 72" xfId="1376" xr:uid="{00000000-0005-0000-0000-00008E050000}"/>
    <cellStyle name="Comma 72 2" xfId="1377" xr:uid="{00000000-0005-0000-0000-00008F050000}"/>
    <cellStyle name="Comma 72 2 2" xfId="1378" xr:uid="{00000000-0005-0000-0000-000090050000}"/>
    <cellStyle name="Comma 72 3" xfId="1379" xr:uid="{00000000-0005-0000-0000-000091050000}"/>
    <cellStyle name="Comma 73" xfId="1380" xr:uid="{00000000-0005-0000-0000-000092050000}"/>
    <cellStyle name="Comma 73 10" xfId="1381" xr:uid="{00000000-0005-0000-0000-000093050000}"/>
    <cellStyle name="Comma 73 11" xfId="1382" xr:uid="{00000000-0005-0000-0000-000094050000}"/>
    <cellStyle name="Comma 73 12" xfId="1383" xr:uid="{00000000-0005-0000-0000-000095050000}"/>
    <cellStyle name="Comma 73 13" xfId="1384" xr:uid="{00000000-0005-0000-0000-000096050000}"/>
    <cellStyle name="Comma 73 14" xfId="1385" xr:uid="{00000000-0005-0000-0000-000097050000}"/>
    <cellStyle name="Comma 73 15" xfId="1386" xr:uid="{00000000-0005-0000-0000-000098050000}"/>
    <cellStyle name="Comma 73 2" xfId="1387" xr:uid="{00000000-0005-0000-0000-000099050000}"/>
    <cellStyle name="Comma 73 2 2" xfId="1388" xr:uid="{00000000-0005-0000-0000-00009A050000}"/>
    <cellStyle name="Comma 73 3" xfId="1389" xr:uid="{00000000-0005-0000-0000-00009B050000}"/>
    <cellStyle name="Comma 73 3 2" xfId="1390" xr:uid="{00000000-0005-0000-0000-00009C050000}"/>
    <cellStyle name="Comma 73 4" xfId="1391" xr:uid="{00000000-0005-0000-0000-00009D050000}"/>
    <cellStyle name="Comma 73 4 2" xfId="1392" xr:uid="{00000000-0005-0000-0000-00009E050000}"/>
    <cellStyle name="Comma 73 5" xfId="1393" xr:uid="{00000000-0005-0000-0000-00009F050000}"/>
    <cellStyle name="Comma 73 6" xfId="1394" xr:uid="{00000000-0005-0000-0000-0000A0050000}"/>
    <cellStyle name="Comma 73 7" xfId="1395" xr:uid="{00000000-0005-0000-0000-0000A1050000}"/>
    <cellStyle name="Comma 73 8" xfId="1396" xr:uid="{00000000-0005-0000-0000-0000A2050000}"/>
    <cellStyle name="Comma 73 9" xfId="1397" xr:uid="{00000000-0005-0000-0000-0000A3050000}"/>
    <cellStyle name="Comma 74" xfId="1398" xr:uid="{00000000-0005-0000-0000-0000A4050000}"/>
    <cellStyle name="Comma 74 10" xfId="1399" xr:uid="{00000000-0005-0000-0000-0000A5050000}"/>
    <cellStyle name="Comma 74 11" xfId="1400" xr:uid="{00000000-0005-0000-0000-0000A6050000}"/>
    <cellStyle name="Comma 74 12" xfId="1401" xr:uid="{00000000-0005-0000-0000-0000A7050000}"/>
    <cellStyle name="Comma 74 13" xfId="1402" xr:uid="{00000000-0005-0000-0000-0000A8050000}"/>
    <cellStyle name="Comma 74 14" xfId="1403" xr:uid="{00000000-0005-0000-0000-0000A9050000}"/>
    <cellStyle name="Comma 74 15" xfId="1404" xr:uid="{00000000-0005-0000-0000-0000AA050000}"/>
    <cellStyle name="Comma 74 2" xfId="1405" xr:uid="{00000000-0005-0000-0000-0000AB050000}"/>
    <cellStyle name="Comma 74 2 2" xfId="1406" xr:uid="{00000000-0005-0000-0000-0000AC050000}"/>
    <cellStyle name="Comma 74 3" xfId="1407" xr:uid="{00000000-0005-0000-0000-0000AD050000}"/>
    <cellStyle name="Comma 74 3 2" xfId="1408" xr:uid="{00000000-0005-0000-0000-0000AE050000}"/>
    <cellStyle name="Comma 74 3 3" xfId="1409" xr:uid="{00000000-0005-0000-0000-0000AF050000}"/>
    <cellStyle name="Comma 74 4" xfId="1410" xr:uid="{00000000-0005-0000-0000-0000B0050000}"/>
    <cellStyle name="Comma 74 4 2" xfId="1411" xr:uid="{00000000-0005-0000-0000-0000B1050000}"/>
    <cellStyle name="Comma 74 5" xfId="1412" xr:uid="{00000000-0005-0000-0000-0000B2050000}"/>
    <cellStyle name="Comma 74 6" xfId="1413" xr:uid="{00000000-0005-0000-0000-0000B3050000}"/>
    <cellStyle name="Comma 74 7" xfId="1414" xr:uid="{00000000-0005-0000-0000-0000B4050000}"/>
    <cellStyle name="Comma 74 8" xfId="1415" xr:uid="{00000000-0005-0000-0000-0000B5050000}"/>
    <cellStyle name="Comma 74 9" xfId="1416" xr:uid="{00000000-0005-0000-0000-0000B6050000}"/>
    <cellStyle name="Comma 75" xfId="1417" xr:uid="{00000000-0005-0000-0000-0000B7050000}"/>
    <cellStyle name="Comma 75 10" xfId="1418" xr:uid="{00000000-0005-0000-0000-0000B8050000}"/>
    <cellStyle name="Comma 75 11" xfId="1419" xr:uid="{00000000-0005-0000-0000-0000B9050000}"/>
    <cellStyle name="Comma 75 12" xfId="1420" xr:uid="{00000000-0005-0000-0000-0000BA050000}"/>
    <cellStyle name="Comma 75 13" xfId="1421" xr:uid="{00000000-0005-0000-0000-0000BB050000}"/>
    <cellStyle name="Comma 75 14" xfId="1422" xr:uid="{00000000-0005-0000-0000-0000BC050000}"/>
    <cellStyle name="Comma 75 2" xfId="1423" xr:uid="{00000000-0005-0000-0000-0000BD050000}"/>
    <cellStyle name="Comma 75 2 2" xfId="1424" xr:uid="{00000000-0005-0000-0000-0000BE050000}"/>
    <cellStyle name="Comma 75 3" xfId="1425" xr:uid="{00000000-0005-0000-0000-0000BF050000}"/>
    <cellStyle name="Comma 75 3 2" xfId="1426" xr:uid="{00000000-0005-0000-0000-0000C0050000}"/>
    <cellStyle name="Comma 75 3 3" xfId="1427" xr:uid="{00000000-0005-0000-0000-0000C1050000}"/>
    <cellStyle name="Comma 75 4" xfId="1428" xr:uid="{00000000-0005-0000-0000-0000C2050000}"/>
    <cellStyle name="Comma 75 5" xfId="1429" xr:uid="{00000000-0005-0000-0000-0000C3050000}"/>
    <cellStyle name="Comma 75 6" xfId="1430" xr:uid="{00000000-0005-0000-0000-0000C4050000}"/>
    <cellStyle name="Comma 75 7" xfId="1431" xr:uid="{00000000-0005-0000-0000-0000C5050000}"/>
    <cellStyle name="Comma 75 8" xfId="1432" xr:uid="{00000000-0005-0000-0000-0000C6050000}"/>
    <cellStyle name="Comma 75 9" xfId="1433" xr:uid="{00000000-0005-0000-0000-0000C7050000}"/>
    <cellStyle name="Comma 76" xfId="1434" xr:uid="{00000000-0005-0000-0000-0000C8050000}"/>
    <cellStyle name="Comma 76 2" xfId="1435" xr:uid="{00000000-0005-0000-0000-0000C9050000}"/>
    <cellStyle name="Comma 76 2 2" xfId="1436" xr:uid="{00000000-0005-0000-0000-0000CA050000}"/>
    <cellStyle name="Comma 76 3" xfId="1437" xr:uid="{00000000-0005-0000-0000-0000CB050000}"/>
    <cellStyle name="Comma 77" xfId="1438" xr:uid="{00000000-0005-0000-0000-0000CC050000}"/>
    <cellStyle name="Comma 77 2" xfId="1439" xr:uid="{00000000-0005-0000-0000-0000CD050000}"/>
    <cellStyle name="Comma 77 2 2" xfId="1440" xr:uid="{00000000-0005-0000-0000-0000CE050000}"/>
    <cellStyle name="Comma 77 3" xfId="1441" xr:uid="{00000000-0005-0000-0000-0000CF050000}"/>
    <cellStyle name="Comma 78" xfId="1442" xr:uid="{00000000-0005-0000-0000-0000D0050000}"/>
    <cellStyle name="Comma 78 2" xfId="1443" xr:uid="{00000000-0005-0000-0000-0000D1050000}"/>
    <cellStyle name="Comma 78 2 2" xfId="1444" xr:uid="{00000000-0005-0000-0000-0000D2050000}"/>
    <cellStyle name="Comma 78 3" xfId="1445" xr:uid="{00000000-0005-0000-0000-0000D3050000}"/>
    <cellStyle name="Comma 79" xfId="1446" xr:uid="{00000000-0005-0000-0000-0000D4050000}"/>
    <cellStyle name="Comma 79 2" xfId="1447" xr:uid="{00000000-0005-0000-0000-0000D5050000}"/>
    <cellStyle name="Comma 79 2 2" xfId="1448" xr:uid="{00000000-0005-0000-0000-0000D6050000}"/>
    <cellStyle name="Comma 79 3" xfId="1449" xr:uid="{00000000-0005-0000-0000-0000D7050000}"/>
    <cellStyle name="Comma 8" xfId="1450" xr:uid="{00000000-0005-0000-0000-0000D8050000}"/>
    <cellStyle name="Comma 8 2" xfId="1451" xr:uid="{00000000-0005-0000-0000-0000D9050000}"/>
    <cellStyle name="Comma 8 3" xfId="1452" xr:uid="{00000000-0005-0000-0000-0000DA050000}"/>
    <cellStyle name="Comma 8 4" xfId="1453" xr:uid="{00000000-0005-0000-0000-0000DB050000}"/>
    <cellStyle name="Comma 8 5" xfId="1454" xr:uid="{00000000-0005-0000-0000-0000DC050000}"/>
    <cellStyle name="Comma 80" xfId="1455" xr:uid="{00000000-0005-0000-0000-0000DD050000}"/>
    <cellStyle name="Comma 80 2" xfId="1456" xr:uid="{00000000-0005-0000-0000-0000DE050000}"/>
    <cellStyle name="Comma 80 2 2" xfId="1457" xr:uid="{00000000-0005-0000-0000-0000DF050000}"/>
    <cellStyle name="Comma 80 3" xfId="1458" xr:uid="{00000000-0005-0000-0000-0000E0050000}"/>
    <cellStyle name="Comma 81" xfId="1459" xr:uid="{00000000-0005-0000-0000-0000E1050000}"/>
    <cellStyle name="Comma 81 2" xfId="1460" xr:uid="{00000000-0005-0000-0000-0000E2050000}"/>
    <cellStyle name="Comma 81 2 2" xfId="1461" xr:uid="{00000000-0005-0000-0000-0000E3050000}"/>
    <cellStyle name="Comma 81 3" xfId="1462" xr:uid="{00000000-0005-0000-0000-0000E4050000}"/>
    <cellStyle name="Comma 82" xfId="1463" xr:uid="{00000000-0005-0000-0000-0000E5050000}"/>
    <cellStyle name="Comma 82 2" xfId="1464" xr:uid="{00000000-0005-0000-0000-0000E6050000}"/>
    <cellStyle name="Comma 82 2 2" xfId="1465" xr:uid="{00000000-0005-0000-0000-0000E7050000}"/>
    <cellStyle name="Comma 82 3" xfId="1466" xr:uid="{00000000-0005-0000-0000-0000E8050000}"/>
    <cellStyle name="Comma 83" xfId="1467" xr:uid="{00000000-0005-0000-0000-0000E9050000}"/>
    <cellStyle name="Comma 83 2" xfId="1468" xr:uid="{00000000-0005-0000-0000-0000EA050000}"/>
    <cellStyle name="Comma 83 2 2" xfId="1469" xr:uid="{00000000-0005-0000-0000-0000EB050000}"/>
    <cellStyle name="Comma 83 3" xfId="1470" xr:uid="{00000000-0005-0000-0000-0000EC050000}"/>
    <cellStyle name="Comma 84" xfId="1471" xr:uid="{00000000-0005-0000-0000-0000ED050000}"/>
    <cellStyle name="Comma 84 2" xfId="1472" xr:uid="{00000000-0005-0000-0000-0000EE050000}"/>
    <cellStyle name="Comma 84 2 2" xfId="1473" xr:uid="{00000000-0005-0000-0000-0000EF050000}"/>
    <cellStyle name="Comma 84 3" xfId="1474" xr:uid="{00000000-0005-0000-0000-0000F0050000}"/>
    <cellStyle name="Comma 85" xfId="1475" xr:uid="{00000000-0005-0000-0000-0000F1050000}"/>
    <cellStyle name="Comma 85 2" xfId="1476" xr:uid="{00000000-0005-0000-0000-0000F2050000}"/>
    <cellStyle name="Comma 85 2 2" xfId="1477" xr:uid="{00000000-0005-0000-0000-0000F3050000}"/>
    <cellStyle name="Comma 85 3" xfId="1478" xr:uid="{00000000-0005-0000-0000-0000F4050000}"/>
    <cellStyle name="Comma 86" xfId="1479" xr:uid="{00000000-0005-0000-0000-0000F5050000}"/>
    <cellStyle name="Comma 86 2" xfId="1480" xr:uid="{00000000-0005-0000-0000-0000F6050000}"/>
    <cellStyle name="Comma 86 2 2" xfId="1481" xr:uid="{00000000-0005-0000-0000-0000F7050000}"/>
    <cellStyle name="Comma 86 3" xfId="1482" xr:uid="{00000000-0005-0000-0000-0000F8050000}"/>
    <cellStyle name="Comma 87" xfId="1483" xr:uid="{00000000-0005-0000-0000-0000F9050000}"/>
    <cellStyle name="Comma 87 2" xfId="1484" xr:uid="{00000000-0005-0000-0000-0000FA050000}"/>
    <cellStyle name="Comma 87 2 2" xfId="1485" xr:uid="{00000000-0005-0000-0000-0000FB050000}"/>
    <cellStyle name="Comma 87 3" xfId="1486" xr:uid="{00000000-0005-0000-0000-0000FC050000}"/>
    <cellStyle name="Comma 88" xfId="1487" xr:uid="{00000000-0005-0000-0000-0000FD050000}"/>
    <cellStyle name="Comma 88 2" xfId="1488" xr:uid="{00000000-0005-0000-0000-0000FE050000}"/>
    <cellStyle name="Comma 88 2 2" xfId="1489" xr:uid="{00000000-0005-0000-0000-0000FF050000}"/>
    <cellStyle name="Comma 88 3" xfId="1490" xr:uid="{00000000-0005-0000-0000-000000060000}"/>
    <cellStyle name="Comma 89" xfId="1491" xr:uid="{00000000-0005-0000-0000-000001060000}"/>
    <cellStyle name="Comma 89 2" xfId="1492" xr:uid="{00000000-0005-0000-0000-000002060000}"/>
    <cellStyle name="Comma 89 2 2" xfId="1493" xr:uid="{00000000-0005-0000-0000-000003060000}"/>
    <cellStyle name="Comma 89 3" xfId="1494" xr:uid="{00000000-0005-0000-0000-000004060000}"/>
    <cellStyle name="Comma 9" xfId="1495" xr:uid="{00000000-0005-0000-0000-000005060000}"/>
    <cellStyle name="Comma 9 2" xfId="1496" xr:uid="{00000000-0005-0000-0000-000006060000}"/>
    <cellStyle name="Comma 9 3" xfId="1497" xr:uid="{00000000-0005-0000-0000-000007060000}"/>
    <cellStyle name="Comma 90" xfId="1498" xr:uid="{00000000-0005-0000-0000-000008060000}"/>
    <cellStyle name="Comma 90 2" xfId="1499" xr:uid="{00000000-0005-0000-0000-000009060000}"/>
    <cellStyle name="Comma 90 2 2" xfId="1500" xr:uid="{00000000-0005-0000-0000-00000A060000}"/>
    <cellStyle name="Comma 90 3" xfId="1501" xr:uid="{00000000-0005-0000-0000-00000B060000}"/>
    <cellStyle name="Comma 91" xfId="1502" xr:uid="{00000000-0005-0000-0000-00000C060000}"/>
    <cellStyle name="Comma 91 2" xfId="1503" xr:uid="{00000000-0005-0000-0000-00000D060000}"/>
    <cellStyle name="Comma 91 2 2" xfId="1504" xr:uid="{00000000-0005-0000-0000-00000E060000}"/>
    <cellStyle name="Comma 91 3" xfId="1505" xr:uid="{00000000-0005-0000-0000-00000F060000}"/>
    <cellStyle name="Comma 92" xfId="1506" xr:uid="{00000000-0005-0000-0000-000010060000}"/>
    <cellStyle name="Comma 92 2" xfId="1507" xr:uid="{00000000-0005-0000-0000-000011060000}"/>
    <cellStyle name="Comma 92 2 2" xfId="1508" xr:uid="{00000000-0005-0000-0000-000012060000}"/>
    <cellStyle name="Comma 92 3" xfId="1509" xr:uid="{00000000-0005-0000-0000-000013060000}"/>
    <cellStyle name="Comma 93" xfId="1510" xr:uid="{00000000-0005-0000-0000-000014060000}"/>
    <cellStyle name="Comma 93 2" xfId="1511" xr:uid="{00000000-0005-0000-0000-000015060000}"/>
    <cellStyle name="Comma 93 2 2" xfId="1512" xr:uid="{00000000-0005-0000-0000-000016060000}"/>
    <cellStyle name="Comma 93 3" xfId="1513" xr:uid="{00000000-0005-0000-0000-000017060000}"/>
    <cellStyle name="Comma 94" xfId="1514" xr:uid="{00000000-0005-0000-0000-000018060000}"/>
    <cellStyle name="Comma 94 2" xfId="1515" xr:uid="{00000000-0005-0000-0000-000019060000}"/>
    <cellStyle name="Comma 94 2 2" xfId="1516" xr:uid="{00000000-0005-0000-0000-00001A060000}"/>
    <cellStyle name="Comma 94 3" xfId="1517" xr:uid="{00000000-0005-0000-0000-00001B060000}"/>
    <cellStyle name="Comma 95" xfId="1518" xr:uid="{00000000-0005-0000-0000-00001C060000}"/>
    <cellStyle name="Comma 95 2" xfId="1519" xr:uid="{00000000-0005-0000-0000-00001D060000}"/>
    <cellStyle name="Comma 95 2 2" xfId="1520" xr:uid="{00000000-0005-0000-0000-00001E060000}"/>
    <cellStyle name="Comma 95 3" xfId="1521" xr:uid="{00000000-0005-0000-0000-00001F060000}"/>
    <cellStyle name="Comma 95 3 2" xfId="1522" xr:uid="{00000000-0005-0000-0000-000020060000}"/>
    <cellStyle name="Comma 95 3 3" xfId="1523" xr:uid="{00000000-0005-0000-0000-000021060000}"/>
    <cellStyle name="Comma 95 4" xfId="1524" xr:uid="{00000000-0005-0000-0000-000022060000}"/>
    <cellStyle name="Comma 96" xfId="1525" xr:uid="{00000000-0005-0000-0000-000023060000}"/>
    <cellStyle name="Comma 96 2" xfId="1526" xr:uid="{00000000-0005-0000-0000-000024060000}"/>
    <cellStyle name="Comma 96 2 2" xfId="1527" xr:uid="{00000000-0005-0000-0000-000025060000}"/>
    <cellStyle name="Comma 96 3" xfId="1528" xr:uid="{00000000-0005-0000-0000-000026060000}"/>
    <cellStyle name="Comma 97" xfId="1529" xr:uid="{00000000-0005-0000-0000-000027060000}"/>
    <cellStyle name="Comma 97 10" xfId="1530" xr:uid="{00000000-0005-0000-0000-000028060000}"/>
    <cellStyle name="Comma 97 11" xfId="1531" xr:uid="{00000000-0005-0000-0000-000029060000}"/>
    <cellStyle name="Comma 97 12" xfId="1532" xr:uid="{00000000-0005-0000-0000-00002A060000}"/>
    <cellStyle name="Comma 97 13" xfId="1533" xr:uid="{00000000-0005-0000-0000-00002B060000}"/>
    <cellStyle name="Comma 97 14" xfId="1534" xr:uid="{00000000-0005-0000-0000-00002C060000}"/>
    <cellStyle name="Comma 97 2" xfId="1535" xr:uid="{00000000-0005-0000-0000-00002D060000}"/>
    <cellStyle name="Comma 97 2 2" xfId="1536" xr:uid="{00000000-0005-0000-0000-00002E060000}"/>
    <cellStyle name="Comma 97 3" xfId="1537" xr:uid="{00000000-0005-0000-0000-00002F060000}"/>
    <cellStyle name="Comma 97 3 2" xfId="1538" xr:uid="{00000000-0005-0000-0000-000030060000}"/>
    <cellStyle name="Comma 97 4" xfId="1539" xr:uid="{00000000-0005-0000-0000-000031060000}"/>
    <cellStyle name="Comma 97 5" xfId="1540" xr:uid="{00000000-0005-0000-0000-000032060000}"/>
    <cellStyle name="Comma 97 6" xfId="1541" xr:uid="{00000000-0005-0000-0000-000033060000}"/>
    <cellStyle name="Comma 97 7" xfId="1542" xr:uid="{00000000-0005-0000-0000-000034060000}"/>
    <cellStyle name="Comma 97 8" xfId="1543" xr:uid="{00000000-0005-0000-0000-000035060000}"/>
    <cellStyle name="Comma 97 9" xfId="1544" xr:uid="{00000000-0005-0000-0000-000036060000}"/>
    <cellStyle name="Comma 98" xfId="1545" xr:uid="{00000000-0005-0000-0000-000037060000}"/>
    <cellStyle name="Comma 98 2" xfId="1546" xr:uid="{00000000-0005-0000-0000-000038060000}"/>
    <cellStyle name="Comma 98 2 2" xfId="1547" xr:uid="{00000000-0005-0000-0000-000039060000}"/>
    <cellStyle name="Comma 98 2 3" xfId="1548" xr:uid="{00000000-0005-0000-0000-00003A060000}"/>
    <cellStyle name="Comma 99" xfId="1549" xr:uid="{00000000-0005-0000-0000-00003B060000}"/>
    <cellStyle name="Comma 99 2" xfId="1550" xr:uid="{00000000-0005-0000-0000-00003C060000}"/>
    <cellStyle name="Explanatory Text 2" xfId="1551" xr:uid="{00000000-0005-0000-0000-00003D060000}"/>
    <cellStyle name="Good 2" xfId="1552" xr:uid="{00000000-0005-0000-0000-00003E060000}"/>
    <cellStyle name="header" xfId="1553" xr:uid="{00000000-0005-0000-0000-00003F060000}"/>
    <cellStyle name="Header Total" xfId="1554" xr:uid="{00000000-0005-0000-0000-000040060000}"/>
    <cellStyle name="Header1" xfId="1555" xr:uid="{00000000-0005-0000-0000-000041060000}"/>
    <cellStyle name="Header2" xfId="1556" xr:uid="{00000000-0005-0000-0000-000042060000}"/>
    <cellStyle name="Header3" xfId="1557" xr:uid="{00000000-0005-0000-0000-000043060000}"/>
    <cellStyle name="Header4" xfId="1558" xr:uid="{00000000-0005-0000-0000-000044060000}"/>
    <cellStyle name="Heading 1 2" xfId="1559" xr:uid="{00000000-0005-0000-0000-000045060000}"/>
    <cellStyle name="Heading 2 2" xfId="1560" xr:uid="{00000000-0005-0000-0000-000046060000}"/>
    <cellStyle name="Heading 3 2" xfId="1561" xr:uid="{00000000-0005-0000-0000-000047060000}"/>
    <cellStyle name="Heading 4 2" xfId="1562" xr:uid="{00000000-0005-0000-0000-000048060000}"/>
    <cellStyle name="Input 2" xfId="1563" xr:uid="{00000000-0005-0000-0000-000049060000}"/>
    <cellStyle name="Input 2 2" xfId="1564" xr:uid="{00000000-0005-0000-0000-00004A060000}"/>
    <cellStyle name="Input 2 2 2" xfId="1565" xr:uid="{00000000-0005-0000-0000-00004B060000}"/>
    <cellStyle name="Input 2 3" xfId="1566" xr:uid="{00000000-0005-0000-0000-00004C060000}"/>
    <cellStyle name="Linked Cell 2" xfId="1567" xr:uid="{00000000-0005-0000-0000-00004D060000}"/>
    <cellStyle name="Neutral 2" xfId="1568" xr:uid="{00000000-0005-0000-0000-00004E060000}"/>
    <cellStyle name="NonPrint_copyright" xfId="1569" xr:uid="{00000000-0005-0000-0000-00004F060000}"/>
    <cellStyle name="Normal" xfId="0" builtinId="0"/>
    <cellStyle name="Normal - Style1" xfId="1570" xr:uid="{00000000-0005-0000-0000-000050060000}"/>
    <cellStyle name="Normal - Style2" xfId="1571" xr:uid="{00000000-0005-0000-0000-000051060000}"/>
    <cellStyle name="Normal - Style3" xfId="1572" xr:uid="{00000000-0005-0000-0000-000052060000}"/>
    <cellStyle name="Normal - Style4" xfId="1573" xr:uid="{00000000-0005-0000-0000-000053060000}"/>
    <cellStyle name="Normal - Style5" xfId="1574" xr:uid="{00000000-0005-0000-0000-000054060000}"/>
    <cellStyle name="Normal - Style6" xfId="1575" xr:uid="{00000000-0005-0000-0000-000055060000}"/>
    <cellStyle name="Normal - Style7" xfId="1576" xr:uid="{00000000-0005-0000-0000-000056060000}"/>
    <cellStyle name="Normal - Style8" xfId="1577" xr:uid="{00000000-0005-0000-0000-000057060000}"/>
    <cellStyle name="Normal 10" xfId="1578" xr:uid="{00000000-0005-0000-0000-000058060000}"/>
    <cellStyle name="Normal 10 2" xfId="1579" xr:uid="{00000000-0005-0000-0000-000059060000}"/>
    <cellStyle name="Normal 10 2 2" xfId="1580" xr:uid="{00000000-0005-0000-0000-00005A060000}"/>
    <cellStyle name="Normal 10 3" xfId="1581" xr:uid="{00000000-0005-0000-0000-00005B060000}"/>
    <cellStyle name="Normal 10 3 2" xfId="1582" xr:uid="{00000000-0005-0000-0000-00005C060000}"/>
    <cellStyle name="Normal 10 3 3" xfId="1583" xr:uid="{00000000-0005-0000-0000-00005D060000}"/>
    <cellStyle name="Normal 10 3 4" xfId="1584" xr:uid="{00000000-0005-0000-0000-00005E060000}"/>
    <cellStyle name="Normal 10 3 5" xfId="1585" xr:uid="{00000000-0005-0000-0000-00005F060000}"/>
    <cellStyle name="Normal 10 4" xfId="1586" xr:uid="{00000000-0005-0000-0000-000060060000}"/>
    <cellStyle name="Normal 10 5" xfId="1587" xr:uid="{00000000-0005-0000-0000-000061060000}"/>
    <cellStyle name="Normal 10 6" xfId="1588" xr:uid="{00000000-0005-0000-0000-000062060000}"/>
    <cellStyle name="Normal 10 7" xfId="1589" xr:uid="{00000000-0005-0000-0000-000063060000}"/>
    <cellStyle name="Normal 10 7 2" xfId="1590" xr:uid="{00000000-0005-0000-0000-000064060000}"/>
    <cellStyle name="Normal 10 7 2 2" xfId="1591" xr:uid="{00000000-0005-0000-0000-000065060000}"/>
    <cellStyle name="Normal 10 8" xfId="1592" xr:uid="{00000000-0005-0000-0000-000066060000}"/>
    <cellStyle name="Normal 10 9" xfId="1593" xr:uid="{00000000-0005-0000-0000-000067060000}"/>
    <cellStyle name="Normal 100" xfId="1594" xr:uid="{00000000-0005-0000-0000-000068060000}"/>
    <cellStyle name="Normal 100 2" xfId="1595" xr:uid="{00000000-0005-0000-0000-000069060000}"/>
    <cellStyle name="Normal 100 2 2" xfId="1596" xr:uid="{00000000-0005-0000-0000-00006A060000}"/>
    <cellStyle name="Normal 100 3" xfId="1597" xr:uid="{00000000-0005-0000-0000-00006B060000}"/>
    <cellStyle name="Normal 101" xfId="1598" xr:uid="{00000000-0005-0000-0000-00006C060000}"/>
    <cellStyle name="Normal 101 2" xfId="1599" xr:uid="{00000000-0005-0000-0000-00006D060000}"/>
    <cellStyle name="Normal 102" xfId="1600" xr:uid="{00000000-0005-0000-0000-00006E060000}"/>
    <cellStyle name="Normal 102 2" xfId="1601" xr:uid="{00000000-0005-0000-0000-00006F060000}"/>
    <cellStyle name="Normal 102 2 2" xfId="1602" xr:uid="{00000000-0005-0000-0000-000070060000}"/>
    <cellStyle name="Normal 102 2 3" xfId="1603" xr:uid="{00000000-0005-0000-0000-000071060000}"/>
    <cellStyle name="Normal 103" xfId="1604" xr:uid="{00000000-0005-0000-0000-000072060000}"/>
    <cellStyle name="Normal 103 2" xfId="1605" xr:uid="{00000000-0005-0000-0000-000073060000}"/>
    <cellStyle name="Normal 103 2 2" xfId="1606" xr:uid="{00000000-0005-0000-0000-000074060000}"/>
    <cellStyle name="Normal 103 2 3" xfId="1607" xr:uid="{00000000-0005-0000-0000-000075060000}"/>
    <cellStyle name="Normal 104" xfId="1608" xr:uid="{00000000-0005-0000-0000-000076060000}"/>
    <cellStyle name="Normal 104 2" xfId="1609" xr:uid="{00000000-0005-0000-0000-000077060000}"/>
    <cellStyle name="Normal 104 2 2" xfId="1610" xr:uid="{00000000-0005-0000-0000-000078060000}"/>
    <cellStyle name="Normal 104 3" xfId="1611" xr:uid="{00000000-0005-0000-0000-000079060000}"/>
    <cellStyle name="Normal 105" xfId="1612" xr:uid="{00000000-0005-0000-0000-00007A060000}"/>
    <cellStyle name="Normal 105 2" xfId="1613" xr:uid="{00000000-0005-0000-0000-00007B060000}"/>
    <cellStyle name="Normal 105 2 2" xfId="1614" xr:uid="{00000000-0005-0000-0000-00007C060000}"/>
    <cellStyle name="Normal 106" xfId="1615" xr:uid="{00000000-0005-0000-0000-00007D060000}"/>
    <cellStyle name="Normal 106 2" xfId="1616" xr:uid="{00000000-0005-0000-0000-00007E060000}"/>
    <cellStyle name="Normal 106 2 2" xfId="1617" xr:uid="{00000000-0005-0000-0000-00007F060000}"/>
    <cellStyle name="Normal 107" xfId="1618" xr:uid="{00000000-0005-0000-0000-000080060000}"/>
    <cellStyle name="Normal 108" xfId="1619" xr:uid="{00000000-0005-0000-0000-000081060000}"/>
    <cellStyle name="Normal 109" xfId="1620" xr:uid="{00000000-0005-0000-0000-000082060000}"/>
    <cellStyle name="Normal 109 2" xfId="1621" xr:uid="{00000000-0005-0000-0000-000083060000}"/>
    <cellStyle name="Normal 109 2 2" xfId="1622" xr:uid="{00000000-0005-0000-0000-000084060000}"/>
    <cellStyle name="Normal 11" xfId="1623" xr:uid="{00000000-0005-0000-0000-000085060000}"/>
    <cellStyle name="Normal 11 2" xfId="1624" xr:uid="{00000000-0005-0000-0000-000086060000}"/>
    <cellStyle name="Normal 11 2 2" xfId="1625" xr:uid="{00000000-0005-0000-0000-000087060000}"/>
    <cellStyle name="Normal 11 2 2 2" xfId="1626" xr:uid="{00000000-0005-0000-0000-000088060000}"/>
    <cellStyle name="Normal 11 2 2 2 2" xfId="1627" xr:uid="{00000000-0005-0000-0000-000089060000}"/>
    <cellStyle name="Normal 11 2 2 2 2 2" xfId="1628" xr:uid="{00000000-0005-0000-0000-00008A060000}"/>
    <cellStyle name="Normal 11 2 2 2 3" xfId="1629" xr:uid="{00000000-0005-0000-0000-00008B060000}"/>
    <cellStyle name="Normal 11 2 2 3" xfId="1630" xr:uid="{00000000-0005-0000-0000-00008C060000}"/>
    <cellStyle name="Normal 11 2 2 3 2" xfId="1631" xr:uid="{00000000-0005-0000-0000-00008D060000}"/>
    <cellStyle name="Normal 11 2 2 4" xfId="1632" xr:uid="{00000000-0005-0000-0000-00008E060000}"/>
    <cellStyle name="Normal 11 2 3" xfId="1633" xr:uid="{00000000-0005-0000-0000-00008F060000}"/>
    <cellStyle name="Normal 11 2 3 2" xfId="1634" xr:uid="{00000000-0005-0000-0000-000090060000}"/>
    <cellStyle name="Normal 11 2 3 2 2" xfId="1635" xr:uid="{00000000-0005-0000-0000-000091060000}"/>
    <cellStyle name="Normal 11 2 3 3" xfId="1636" xr:uid="{00000000-0005-0000-0000-000092060000}"/>
    <cellStyle name="Normal 11 2 4" xfId="1637" xr:uid="{00000000-0005-0000-0000-000093060000}"/>
    <cellStyle name="Normal 11 2 4 2" xfId="1638" xr:uid="{00000000-0005-0000-0000-000094060000}"/>
    <cellStyle name="Normal 11 2 5" xfId="1639" xr:uid="{00000000-0005-0000-0000-000095060000}"/>
    <cellStyle name="Normal 11 3" xfId="1640" xr:uid="{00000000-0005-0000-0000-000096060000}"/>
    <cellStyle name="Normal 11 3 2" xfId="1641" xr:uid="{00000000-0005-0000-0000-000097060000}"/>
    <cellStyle name="Normal 11 3 2 2" xfId="1642" xr:uid="{00000000-0005-0000-0000-000098060000}"/>
    <cellStyle name="Normal 11 3 3" xfId="1643" xr:uid="{00000000-0005-0000-0000-000099060000}"/>
    <cellStyle name="Normal 11 4" xfId="1644" xr:uid="{00000000-0005-0000-0000-00009A060000}"/>
    <cellStyle name="Normal 11 4 2" xfId="1645" xr:uid="{00000000-0005-0000-0000-00009B060000}"/>
    <cellStyle name="Normal 11 4 2 2" xfId="1646" xr:uid="{00000000-0005-0000-0000-00009C060000}"/>
    <cellStyle name="Normal 11 4 3" xfId="1647" xr:uid="{00000000-0005-0000-0000-00009D060000}"/>
    <cellStyle name="Normal 11 5" xfId="1648" xr:uid="{00000000-0005-0000-0000-00009E060000}"/>
    <cellStyle name="Normal 11 5 2" xfId="1649" xr:uid="{00000000-0005-0000-0000-00009F060000}"/>
    <cellStyle name="Normal 11 6" xfId="1650" xr:uid="{00000000-0005-0000-0000-0000A0060000}"/>
    <cellStyle name="Normal 110" xfId="1651" xr:uid="{00000000-0005-0000-0000-0000A1060000}"/>
    <cellStyle name="Normal 110 2" xfId="1652" xr:uid="{00000000-0005-0000-0000-0000A2060000}"/>
    <cellStyle name="Normal 110 2 2" xfId="1653" xr:uid="{00000000-0005-0000-0000-0000A3060000}"/>
    <cellStyle name="Normal 111" xfId="1654" xr:uid="{00000000-0005-0000-0000-0000A4060000}"/>
    <cellStyle name="Normal 111 2" xfId="1655" xr:uid="{00000000-0005-0000-0000-0000A5060000}"/>
    <cellStyle name="Normal 112" xfId="1656" xr:uid="{00000000-0005-0000-0000-0000A6060000}"/>
    <cellStyle name="Normal 112 2" xfId="1657" xr:uid="{00000000-0005-0000-0000-0000A7060000}"/>
    <cellStyle name="Normal 113" xfId="1658" xr:uid="{00000000-0005-0000-0000-0000A8060000}"/>
    <cellStyle name="Normal 113 2" xfId="1659" xr:uid="{00000000-0005-0000-0000-0000A9060000}"/>
    <cellStyle name="Normal 114" xfId="1660" xr:uid="{00000000-0005-0000-0000-0000AA060000}"/>
    <cellStyle name="Normal 114 2" xfId="1661" xr:uid="{00000000-0005-0000-0000-0000AB060000}"/>
    <cellStyle name="Normal 115" xfId="1662" xr:uid="{00000000-0005-0000-0000-0000AC060000}"/>
    <cellStyle name="Normal 115 2" xfId="1663" xr:uid="{00000000-0005-0000-0000-0000AD060000}"/>
    <cellStyle name="Normal 116" xfId="1664" xr:uid="{00000000-0005-0000-0000-0000AE060000}"/>
    <cellStyle name="Normal 116 2" xfId="1665" xr:uid="{00000000-0005-0000-0000-0000AF060000}"/>
    <cellStyle name="Normal 117" xfId="1666" xr:uid="{00000000-0005-0000-0000-0000B0060000}"/>
    <cellStyle name="Normal 117 2" xfId="1667" xr:uid="{00000000-0005-0000-0000-0000B1060000}"/>
    <cellStyle name="Normal 118" xfId="1668" xr:uid="{00000000-0005-0000-0000-0000B2060000}"/>
    <cellStyle name="Normal 118 2" xfId="1669" xr:uid="{00000000-0005-0000-0000-0000B3060000}"/>
    <cellStyle name="Normal 119" xfId="1670" xr:uid="{00000000-0005-0000-0000-0000B4060000}"/>
    <cellStyle name="Normal 119 2" xfId="1671" xr:uid="{00000000-0005-0000-0000-0000B5060000}"/>
    <cellStyle name="Normal 12" xfId="1672" xr:uid="{00000000-0005-0000-0000-0000B6060000}"/>
    <cellStyle name="Normal 12 2" xfId="1673" xr:uid="{00000000-0005-0000-0000-0000B7060000}"/>
    <cellStyle name="Normal 12 3" xfId="1674" xr:uid="{00000000-0005-0000-0000-0000B8060000}"/>
    <cellStyle name="Normal 12 4" xfId="1675" xr:uid="{00000000-0005-0000-0000-0000B9060000}"/>
    <cellStyle name="Normal 12 5" xfId="1676" xr:uid="{00000000-0005-0000-0000-0000BA060000}"/>
    <cellStyle name="Normal 120" xfId="1677" xr:uid="{00000000-0005-0000-0000-0000BB060000}"/>
    <cellStyle name="Normal 120 2" xfId="1678" xr:uid="{00000000-0005-0000-0000-0000BC060000}"/>
    <cellStyle name="Normal 121" xfId="1679" xr:uid="{00000000-0005-0000-0000-0000BD060000}"/>
    <cellStyle name="Normal 121 2" xfId="1680" xr:uid="{00000000-0005-0000-0000-0000BE060000}"/>
    <cellStyle name="Normal 121 3" xfId="1681" xr:uid="{00000000-0005-0000-0000-0000BF060000}"/>
    <cellStyle name="Normal 121 3 2" xfId="1682" xr:uid="{00000000-0005-0000-0000-0000C0060000}"/>
    <cellStyle name="Normal 122" xfId="1683" xr:uid="{00000000-0005-0000-0000-0000C1060000}"/>
    <cellStyle name="Normal 122 2" xfId="1684" xr:uid="{00000000-0005-0000-0000-0000C2060000}"/>
    <cellStyle name="Normal 123" xfId="1685" xr:uid="{00000000-0005-0000-0000-0000C3060000}"/>
    <cellStyle name="Normal 123 2" xfId="1686" xr:uid="{00000000-0005-0000-0000-0000C4060000}"/>
    <cellStyle name="Normal 124" xfId="1687" xr:uid="{00000000-0005-0000-0000-0000C5060000}"/>
    <cellStyle name="Normal 124 2" xfId="1688" xr:uid="{00000000-0005-0000-0000-0000C6060000}"/>
    <cellStyle name="Normal 125" xfId="1689" xr:uid="{00000000-0005-0000-0000-0000C7060000}"/>
    <cellStyle name="Normal 125 2" xfId="1690" xr:uid="{00000000-0005-0000-0000-0000C8060000}"/>
    <cellStyle name="Normal 126" xfId="1691" xr:uid="{00000000-0005-0000-0000-0000C9060000}"/>
    <cellStyle name="Normal 126 2" xfId="1692" xr:uid="{00000000-0005-0000-0000-0000CA060000}"/>
    <cellStyle name="Normal 127" xfId="1693" xr:uid="{00000000-0005-0000-0000-0000CB060000}"/>
    <cellStyle name="Normal 127 2" xfId="1694" xr:uid="{00000000-0005-0000-0000-0000CC060000}"/>
    <cellStyle name="Normal 128" xfId="1695" xr:uid="{00000000-0005-0000-0000-0000CD060000}"/>
    <cellStyle name="Normal 128 2" xfId="1696" xr:uid="{00000000-0005-0000-0000-0000CE060000}"/>
    <cellStyle name="Normal 129" xfId="1697" xr:uid="{00000000-0005-0000-0000-0000CF060000}"/>
    <cellStyle name="Normal 129 2" xfId="1698" xr:uid="{00000000-0005-0000-0000-0000D0060000}"/>
    <cellStyle name="Normal 13" xfId="1699" xr:uid="{00000000-0005-0000-0000-0000D1060000}"/>
    <cellStyle name="Normal 13 2" xfId="1700" xr:uid="{00000000-0005-0000-0000-0000D2060000}"/>
    <cellStyle name="Normal 13 2 2" xfId="1701" xr:uid="{00000000-0005-0000-0000-0000D3060000}"/>
    <cellStyle name="Normal 13 2 2 2" xfId="1702" xr:uid="{00000000-0005-0000-0000-0000D4060000}"/>
    <cellStyle name="Normal 13 2 3" xfId="1703" xr:uid="{00000000-0005-0000-0000-0000D5060000}"/>
    <cellStyle name="Normal 13 3" xfId="1704" xr:uid="{00000000-0005-0000-0000-0000D6060000}"/>
    <cellStyle name="Normal 13 3 2" xfId="1705" xr:uid="{00000000-0005-0000-0000-0000D7060000}"/>
    <cellStyle name="Normal 13 3 2 2" xfId="1706" xr:uid="{00000000-0005-0000-0000-0000D8060000}"/>
    <cellStyle name="Normal 13 3 3" xfId="1707" xr:uid="{00000000-0005-0000-0000-0000D9060000}"/>
    <cellStyle name="Normal 13 4" xfId="1708" xr:uid="{00000000-0005-0000-0000-0000DA060000}"/>
    <cellStyle name="Normal 13 4 2" xfId="1709" xr:uid="{00000000-0005-0000-0000-0000DB060000}"/>
    <cellStyle name="Normal 13 5" xfId="1710" xr:uid="{00000000-0005-0000-0000-0000DC060000}"/>
    <cellStyle name="Normal 130" xfId="1711" xr:uid="{00000000-0005-0000-0000-0000DD060000}"/>
    <cellStyle name="Normal 130 2" xfId="1712" xr:uid="{00000000-0005-0000-0000-0000DE060000}"/>
    <cellStyle name="Normal 131" xfId="1713" xr:uid="{00000000-0005-0000-0000-0000DF060000}"/>
    <cellStyle name="Normal 131 2" xfId="1714" xr:uid="{00000000-0005-0000-0000-0000E0060000}"/>
    <cellStyle name="Normal 132" xfId="1715" xr:uid="{00000000-0005-0000-0000-0000E1060000}"/>
    <cellStyle name="Normal 132 2" xfId="1716" xr:uid="{00000000-0005-0000-0000-0000E2060000}"/>
    <cellStyle name="Normal 133" xfId="1717" xr:uid="{00000000-0005-0000-0000-0000E3060000}"/>
    <cellStyle name="Normal 133 2" xfId="1718" xr:uid="{00000000-0005-0000-0000-0000E4060000}"/>
    <cellStyle name="Normal 134" xfId="1719" xr:uid="{00000000-0005-0000-0000-0000E5060000}"/>
    <cellStyle name="Normal 134 2" xfId="1720" xr:uid="{00000000-0005-0000-0000-0000E6060000}"/>
    <cellStyle name="Normal 135" xfId="1721" xr:uid="{00000000-0005-0000-0000-0000E7060000}"/>
    <cellStyle name="Normal 135 2" xfId="1722" xr:uid="{00000000-0005-0000-0000-0000E8060000}"/>
    <cellStyle name="Normal 136" xfId="1723" xr:uid="{00000000-0005-0000-0000-0000E9060000}"/>
    <cellStyle name="Normal 136 2" xfId="1724" xr:uid="{00000000-0005-0000-0000-0000EA060000}"/>
    <cellStyle name="Normal 137" xfId="1725" xr:uid="{00000000-0005-0000-0000-0000EB060000}"/>
    <cellStyle name="Normal 137 2" xfId="1726" xr:uid="{00000000-0005-0000-0000-0000EC060000}"/>
    <cellStyle name="Normal 137 4 2 2" xfId="1727" xr:uid="{00000000-0005-0000-0000-0000ED060000}"/>
    <cellStyle name="Normal 137 4 2 2 2" xfId="1728" xr:uid="{00000000-0005-0000-0000-0000EE060000}"/>
    <cellStyle name="Normal 137 4 2 2 3" xfId="1729" xr:uid="{00000000-0005-0000-0000-0000EF060000}"/>
    <cellStyle name="Normal 138" xfId="1730" xr:uid="{00000000-0005-0000-0000-0000F0060000}"/>
    <cellStyle name="Normal 138 2" xfId="1731" xr:uid="{00000000-0005-0000-0000-0000F1060000}"/>
    <cellStyle name="Normal 139" xfId="1732" xr:uid="{00000000-0005-0000-0000-0000F2060000}"/>
    <cellStyle name="Normal 139 2" xfId="1733" xr:uid="{00000000-0005-0000-0000-0000F3060000}"/>
    <cellStyle name="Normal 14" xfId="1734" xr:uid="{00000000-0005-0000-0000-0000F4060000}"/>
    <cellStyle name="Normal 14 2" xfId="1735" xr:uid="{00000000-0005-0000-0000-0000F5060000}"/>
    <cellStyle name="Normal 14 3" xfId="1736" xr:uid="{00000000-0005-0000-0000-0000F6060000}"/>
    <cellStyle name="Normal 14 4" xfId="1737" xr:uid="{00000000-0005-0000-0000-0000F7060000}"/>
    <cellStyle name="Normal 14 5" xfId="1738" xr:uid="{00000000-0005-0000-0000-0000F8060000}"/>
    <cellStyle name="Normal 140" xfId="1739" xr:uid="{00000000-0005-0000-0000-0000F9060000}"/>
    <cellStyle name="Normal 140 2" xfId="1740" xr:uid="{00000000-0005-0000-0000-0000FA060000}"/>
    <cellStyle name="Normal 141" xfId="1741" xr:uid="{00000000-0005-0000-0000-0000FB060000}"/>
    <cellStyle name="Normal 141 2" xfId="1742" xr:uid="{00000000-0005-0000-0000-0000FC060000}"/>
    <cellStyle name="Normal 142" xfId="1743" xr:uid="{00000000-0005-0000-0000-0000FD060000}"/>
    <cellStyle name="Normal 142 2" xfId="1744" xr:uid="{00000000-0005-0000-0000-0000FE060000}"/>
    <cellStyle name="Normal 143" xfId="1745" xr:uid="{00000000-0005-0000-0000-0000FF060000}"/>
    <cellStyle name="Normal 143 2" xfId="1746" xr:uid="{00000000-0005-0000-0000-000000070000}"/>
    <cellStyle name="Normal 144" xfId="1747" xr:uid="{00000000-0005-0000-0000-000001070000}"/>
    <cellStyle name="Normal 144 2" xfId="1748" xr:uid="{00000000-0005-0000-0000-000002070000}"/>
    <cellStyle name="Normal 145" xfId="1749" xr:uid="{00000000-0005-0000-0000-000003070000}"/>
    <cellStyle name="Normal 145 2" xfId="1750" xr:uid="{00000000-0005-0000-0000-000004070000}"/>
    <cellStyle name="Normal 146" xfId="1751" xr:uid="{00000000-0005-0000-0000-000005070000}"/>
    <cellStyle name="Normal 146 2" xfId="1752" xr:uid="{00000000-0005-0000-0000-000006070000}"/>
    <cellStyle name="Normal 147" xfId="1753" xr:uid="{00000000-0005-0000-0000-000007070000}"/>
    <cellStyle name="Normal 147 2" xfId="1754" xr:uid="{00000000-0005-0000-0000-000008070000}"/>
    <cellStyle name="Normal 148" xfId="1755" xr:uid="{00000000-0005-0000-0000-000009070000}"/>
    <cellStyle name="Normal 148 2" xfId="1756" xr:uid="{00000000-0005-0000-0000-00000A070000}"/>
    <cellStyle name="Normal 149" xfId="1757" xr:uid="{00000000-0005-0000-0000-00000B070000}"/>
    <cellStyle name="Normal 149 2" xfId="1758" xr:uid="{00000000-0005-0000-0000-00000C070000}"/>
    <cellStyle name="Normal 15" xfId="1759" xr:uid="{00000000-0005-0000-0000-00000D070000}"/>
    <cellStyle name="Normal 15 2" xfId="1760" xr:uid="{00000000-0005-0000-0000-00000E070000}"/>
    <cellStyle name="Normal 15 2 2" xfId="1761" xr:uid="{00000000-0005-0000-0000-00000F070000}"/>
    <cellStyle name="Normal 15 2 2 2" xfId="1762" xr:uid="{00000000-0005-0000-0000-000010070000}"/>
    <cellStyle name="Normal 15 2 3" xfId="1763" xr:uid="{00000000-0005-0000-0000-000011070000}"/>
    <cellStyle name="Normal 15 3" xfId="1764" xr:uid="{00000000-0005-0000-0000-000012070000}"/>
    <cellStyle name="Normal 15 3 2" xfId="1765" xr:uid="{00000000-0005-0000-0000-000013070000}"/>
    <cellStyle name="Normal 15 4" xfId="1766" xr:uid="{00000000-0005-0000-0000-000014070000}"/>
    <cellStyle name="Normal 150" xfId="1767" xr:uid="{00000000-0005-0000-0000-000015070000}"/>
    <cellStyle name="Normal 150 2" xfId="1768" xr:uid="{00000000-0005-0000-0000-000016070000}"/>
    <cellStyle name="Normal 151" xfId="1769" xr:uid="{00000000-0005-0000-0000-000017070000}"/>
    <cellStyle name="Normal 151 2" xfId="1770" xr:uid="{00000000-0005-0000-0000-000018070000}"/>
    <cellStyle name="Normal 152" xfId="1771" xr:uid="{00000000-0005-0000-0000-000019070000}"/>
    <cellStyle name="Normal 152 2" xfId="1772" xr:uid="{00000000-0005-0000-0000-00001A070000}"/>
    <cellStyle name="Normal 153" xfId="1773" xr:uid="{00000000-0005-0000-0000-00001B070000}"/>
    <cellStyle name="Normal 153 2" xfId="1774" xr:uid="{00000000-0005-0000-0000-00001C070000}"/>
    <cellStyle name="Normal 154" xfId="1775" xr:uid="{00000000-0005-0000-0000-00001D070000}"/>
    <cellStyle name="Normal 154 2" xfId="1776" xr:uid="{00000000-0005-0000-0000-00001E070000}"/>
    <cellStyle name="Normal 155" xfId="1777" xr:uid="{00000000-0005-0000-0000-00001F070000}"/>
    <cellStyle name="Normal 155 2" xfId="1778" xr:uid="{00000000-0005-0000-0000-000020070000}"/>
    <cellStyle name="Normal 156" xfId="1779" xr:uid="{00000000-0005-0000-0000-000021070000}"/>
    <cellStyle name="Normal 156 2" xfId="1780" xr:uid="{00000000-0005-0000-0000-000022070000}"/>
    <cellStyle name="Normal 157" xfId="1781" xr:uid="{00000000-0005-0000-0000-000023070000}"/>
    <cellStyle name="Normal 157 2" xfId="1782" xr:uid="{00000000-0005-0000-0000-000024070000}"/>
    <cellStyle name="Normal 158" xfId="1783" xr:uid="{00000000-0005-0000-0000-000025070000}"/>
    <cellStyle name="Normal 158 2" xfId="1784" xr:uid="{00000000-0005-0000-0000-000026070000}"/>
    <cellStyle name="Normal 159" xfId="1785" xr:uid="{00000000-0005-0000-0000-000027070000}"/>
    <cellStyle name="Normal 159 2" xfId="1786" xr:uid="{00000000-0005-0000-0000-000028070000}"/>
    <cellStyle name="Normal 16" xfId="1787" xr:uid="{00000000-0005-0000-0000-000029070000}"/>
    <cellStyle name="Normal 160" xfId="1788" xr:uid="{00000000-0005-0000-0000-00002A070000}"/>
    <cellStyle name="Normal 160 2" xfId="1789" xr:uid="{00000000-0005-0000-0000-00002B070000}"/>
    <cellStyle name="Normal 161" xfId="1790" xr:uid="{00000000-0005-0000-0000-00002C070000}"/>
    <cellStyle name="Normal 161 2" xfId="1791" xr:uid="{00000000-0005-0000-0000-00002D070000}"/>
    <cellStyle name="Normal 162" xfId="1792" xr:uid="{00000000-0005-0000-0000-00002E070000}"/>
    <cellStyle name="Normal 162 2" xfId="1793" xr:uid="{00000000-0005-0000-0000-00002F070000}"/>
    <cellStyle name="Normal 163" xfId="1794" xr:uid="{00000000-0005-0000-0000-000030070000}"/>
    <cellStyle name="Normal 163 2" xfId="1795" xr:uid="{00000000-0005-0000-0000-000031070000}"/>
    <cellStyle name="Normal 164" xfId="1796" xr:uid="{00000000-0005-0000-0000-000032070000}"/>
    <cellStyle name="Normal 164 2" xfId="1797" xr:uid="{00000000-0005-0000-0000-000033070000}"/>
    <cellStyle name="Normal 165" xfId="1798" xr:uid="{00000000-0005-0000-0000-000034070000}"/>
    <cellStyle name="Normal 165 2" xfId="1799" xr:uid="{00000000-0005-0000-0000-000035070000}"/>
    <cellStyle name="Normal 166" xfId="1800" xr:uid="{00000000-0005-0000-0000-000036070000}"/>
    <cellStyle name="Normal 166 2" xfId="1801" xr:uid="{00000000-0005-0000-0000-000037070000}"/>
    <cellStyle name="Normal 166 3" xfId="1802" xr:uid="{00000000-0005-0000-0000-000038070000}"/>
    <cellStyle name="Normal 167" xfId="1803" xr:uid="{00000000-0005-0000-0000-000039070000}"/>
    <cellStyle name="Normal 167 2" xfId="1804" xr:uid="{00000000-0005-0000-0000-00003A070000}"/>
    <cellStyle name="Normal 167 3" xfId="1805" xr:uid="{00000000-0005-0000-0000-00003B070000}"/>
    <cellStyle name="Normal 168" xfId="1806" xr:uid="{00000000-0005-0000-0000-00003C070000}"/>
    <cellStyle name="Normal 168 2" xfId="1807" xr:uid="{00000000-0005-0000-0000-00003D070000}"/>
    <cellStyle name="Normal 168 3" xfId="1808" xr:uid="{00000000-0005-0000-0000-00003E070000}"/>
    <cellStyle name="Normal 169" xfId="1809" xr:uid="{00000000-0005-0000-0000-00003F070000}"/>
    <cellStyle name="Normal 169 2" xfId="1810" xr:uid="{00000000-0005-0000-0000-000040070000}"/>
    <cellStyle name="Normal 169 3" xfId="1811" xr:uid="{00000000-0005-0000-0000-000041070000}"/>
    <cellStyle name="Normal 17" xfId="1812" xr:uid="{00000000-0005-0000-0000-000042070000}"/>
    <cellStyle name="Normal 170" xfId="1813" xr:uid="{00000000-0005-0000-0000-000043070000}"/>
    <cellStyle name="Normal 170 2" xfId="1814" xr:uid="{00000000-0005-0000-0000-000044070000}"/>
    <cellStyle name="Normal 170 3" xfId="1815" xr:uid="{00000000-0005-0000-0000-000045070000}"/>
    <cellStyle name="Normal 171" xfId="1816" xr:uid="{00000000-0005-0000-0000-000046070000}"/>
    <cellStyle name="Normal 171 2" xfId="1817" xr:uid="{00000000-0005-0000-0000-000047070000}"/>
    <cellStyle name="Normal 171 3" xfId="1818" xr:uid="{00000000-0005-0000-0000-000048070000}"/>
    <cellStyle name="Normal 172" xfId="1819" xr:uid="{00000000-0005-0000-0000-000049070000}"/>
    <cellStyle name="Normal 172 2" xfId="1820" xr:uid="{00000000-0005-0000-0000-00004A070000}"/>
    <cellStyle name="Normal 172 3" xfId="1821" xr:uid="{00000000-0005-0000-0000-00004B070000}"/>
    <cellStyle name="Normal 173" xfId="1822" xr:uid="{00000000-0005-0000-0000-00004C070000}"/>
    <cellStyle name="Normal 173 2" xfId="1823" xr:uid="{00000000-0005-0000-0000-00004D070000}"/>
    <cellStyle name="Normal 173 3" xfId="1824" xr:uid="{00000000-0005-0000-0000-00004E070000}"/>
    <cellStyle name="Normal 174" xfId="1825" xr:uid="{00000000-0005-0000-0000-00004F070000}"/>
    <cellStyle name="Normal 174 2" xfId="1826" xr:uid="{00000000-0005-0000-0000-000050070000}"/>
    <cellStyle name="Normal 174 3" xfId="1827" xr:uid="{00000000-0005-0000-0000-000051070000}"/>
    <cellStyle name="Normal 175" xfId="1828" xr:uid="{00000000-0005-0000-0000-000052070000}"/>
    <cellStyle name="Normal 175 2" xfId="1829" xr:uid="{00000000-0005-0000-0000-000053070000}"/>
    <cellStyle name="Normal 175 3" xfId="1830" xr:uid="{00000000-0005-0000-0000-000054070000}"/>
    <cellStyle name="Normal 176" xfId="1831" xr:uid="{00000000-0005-0000-0000-000055070000}"/>
    <cellStyle name="Normal 176 2" xfId="1832" xr:uid="{00000000-0005-0000-0000-000056070000}"/>
    <cellStyle name="Normal 177" xfId="1833" xr:uid="{00000000-0005-0000-0000-000057070000}"/>
    <cellStyle name="Normal 177 2" xfId="1834" xr:uid="{00000000-0005-0000-0000-000058070000}"/>
    <cellStyle name="Normal 178" xfId="1835" xr:uid="{00000000-0005-0000-0000-000059070000}"/>
    <cellStyle name="Normal 178 2" xfId="1836" xr:uid="{00000000-0005-0000-0000-00005A070000}"/>
    <cellStyle name="Normal 179" xfId="1837" xr:uid="{00000000-0005-0000-0000-00005B070000}"/>
    <cellStyle name="Normal 179 2" xfId="1838" xr:uid="{00000000-0005-0000-0000-00005C070000}"/>
    <cellStyle name="Normal 18" xfId="1839" xr:uid="{00000000-0005-0000-0000-00005D070000}"/>
    <cellStyle name="Normal 18 2" xfId="1840" xr:uid="{00000000-0005-0000-0000-00005E070000}"/>
    <cellStyle name="Normal 18 3" xfId="1841" xr:uid="{00000000-0005-0000-0000-00005F070000}"/>
    <cellStyle name="Normal 18 3 2" xfId="1842" xr:uid="{00000000-0005-0000-0000-000060070000}"/>
    <cellStyle name="Normal 18 4" xfId="1843" xr:uid="{00000000-0005-0000-0000-000061070000}"/>
    <cellStyle name="Normal 180" xfId="1844" xr:uid="{00000000-0005-0000-0000-000062070000}"/>
    <cellStyle name="Normal 180 2" xfId="1845" xr:uid="{00000000-0005-0000-0000-000063070000}"/>
    <cellStyle name="Normal 181" xfId="1846" xr:uid="{00000000-0005-0000-0000-000064070000}"/>
    <cellStyle name="Normal 181 2" xfId="1847" xr:uid="{00000000-0005-0000-0000-000065070000}"/>
    <cellStyle name="Normal 182" xfId="1848" xr:uid="{00000000-0005-0000-0000-000066070000}"/>
    <cellStyle name="Normal 182 2" xfId="1849" xr:uid="{00000000-0005-0000-0000-000067070000}"/>
    <cellStyle name="Normal 183" xfId="1850" xr:uid="{00000000-0005-0000-0000-000068070000}"/>
    <cellStyle name="Normal 183 2" xfId="1851" xr:uid="{00000000-0005-0000-0000-000069070000}"/>
    <cellStyle name="Normal 184" xfId="1852" xr:uid="{00000000-0005-0000-0000-00006A070000}"/>
    <cellStyle name="Normal 184 2" xfId="1853" xr:uid="{00000000-0005-0000-0000-00006B070000}"/>
    <cellStyle name="Normal 185" xfId="1854" xr:uid="{00000000-0005-0000-0000-00006C070000}"/>
    <cellStyle name="Normal 185 2" xfId="1855" xr:uid="{00000000-0005-0000-0000-00006D070000}"/>
    <cellStyle name="Normal 186" xfId="1856" xr:uid="{00000000-0005-0000-0000-00006E070000}"/>
    <cellStyle name="Normal 186 2" xfId="1857" xr:uid="{00000000-0005-0000-0000-00006F070000}"/>
    <cellStyle name="Normal 187" xfId="1858" xr:uid="{00000000-0005-0000-0000-000070070000}"/>
    <cellStyle name="Normal 187 2" xfId="1859" xr:uid="{00000000-0005-0000-0000-000071070000}"/>
    <cellStyle name="Normal 187 3" xfId="1860" xr:uid="{00000000-0005-0000-0000-000072070000}"/>
    <cellStyle name="Normal 188" xfId="1861" xr:uid="{00000000-0005-0000-0000-000073070000}"/>
    <cellStyle name="Normal 188 2" xfId="1862" xr:uid="{00000000-0005-0000-0000-000074070000}"/>
    <cellStyle name="Normal 188 3" xfId="1863" xr:uid="{00000000-0005-0000-0000-000075070000}"/>
    <cellStyle name="Normal 189" xfId="1864" xr:uid="{00000000-0005-0000-0000-000076070000}"/>
    <cellStyle name="Normal 189 2" xfId="1865" xr:uid="{00000000-0005-0000-0000-000077070000}"/>
    <cellStyle name="Normal 189 3" xfId="1866" xr:uid="{00000000-0005-0000-0000-000078070000}"/>
    <cellStyle name="Normal 19" xfId="1867" xr:uid="{00000000-0005-0000-0000-000079070000}"/>
    <cellStyle name="Normal 190" xfId="1868" xr:uid="{00000000-0005-0000-0000-00007A070000}"/>
    <cellStyle name="Normal 190 2" xfId="1869" xr:uid="{00000000-0005-0000-0000-00007B070000}"/>
    <cellStyle name="Normal 191" xfId="1870" xr:uid="{00000000-0005-0000-0000-00007C070000}"/>
    <cellStyle name="Normal 191 2" xfId="1871" xr:uid="{00000000-0005-0000-0000-00007D070000}"/>
    <cellStyle name="Normal 191 3" xfId="1872" xr:uid="{00000000-0005-0000-0000-00007E070000}"/>
    <cellStyle name="Normal 191 3 2" xfId="1873" xr:uid="{00000000-0005-0000-0000-00007F070000}"/>
    <cellStyle name="Normal 192" xfId="1874" xr:uid="{00000000-0005-0000-0000-000080070000}"/>
    <cellStyle name="Normal 192 2" xfId="1875" xr:uid="{00000000-0005-0000-0000-000081070000}"/>
    <cellStyle name="Normal 192 2 2" xfId="1876" xr:uid="{00000000-0005-0000-0000-000082070000}"/>
    <cellStyle name="Normal 192 3" xfId="1877" xr:uid="{00000000-0005-0000-0000-000083070000}"/>
    <cellStyle name="Normal 193" xfId="1878" xr:uid="{00000000-0005-0000-0000-000084070000}"/>
    <cellStyle name="Normal 193 2" xfId="1879" xr:uid="{00000000-0005-0000-0000-000085070000}"/>
    <cellStyle name="Normal 193 3" xfId="1880" xr:uid="{00000000-0005-0000-0000-000086070000}"/>
    <cellStyle name="Normal 194" xfId="1881" xr:uid="{00000000-0005-0000-0000-000087070000}"/>
    <cellStyle name="Normal 195" xfId="1882" xr:uid="{00000000-0005-0000-0000-000088070000}"/>
    <cellStyle name="Normal 195 2" xfId="1883" xr:uid="{00000000-0005-0000-0000-000089070000}"/>
    <cellStyle name="Normal 195 2 2" xfId="1884" xr:uid="{00000000-0005-0000-0000-00008A070000}"/>
    <cellStyle name="Normal 195 3" xfId="1885" xr:uid="{00000000-0005-0000-0000-00008B070000}"/>
    <cellStyle name="Normal 195 3 2" xfId="1886" xr:uid="{00000000-0005-0000-0000-00008C070000}"/>
    <cellStyle name="Normal 196" xfId="1887" xr:uid="{00000000-0005-0000-0000-00008D070000}"/>
    <cellStyle name="Normal 196 2" xfId="1888" xr:uid="{00000000-0005-0000-0000-00008E070000}"/>
    <cellStyle name="Normal 197" xfId="1889" xr:uid="{00000000-0005-0000-0000-00008F070000}"/>
    <cellStyle name="Normal 197 2" xfId="1890" xr:uid="{00000000-0005-0000-0000-000090070000}"/>
    <cellStyle name="Normal 197 2 2" xfId="1891" xr:uid="{00000000-0005-0000-0000-000091070000}"/>
    <cellStyle name="Normal 197 3" xfId="1892" xr:uid="{00000000-0005-0000-0000-000092070000}"/>
    <cellStyle name="Normal 197 3 2" xfId="1893" xr:uid="{00000000-0005-0000-0000-000093070000}"/>
    <cellStyle name="Normal 198" xfId="1894" xr:uid="{00000000-0005-0000-0000-000094070000}"/>
    <cellStyle name="Normal 198 2" xfId="1895" xr:uid="{00000000-0005-0000-0000-000095070000}"/>
    <cellStyle name="Normal 198 2 2" xfId="1896" xr:uid="{00000000-0005-0000-0000-000096070000}"/>
    <cellStyle name="Normal 198 3" xfId="1897" xr:uid="{00000000-0005-0000-0000-000097070000}"/>
    <cellStyle name="Normal 198 3 2" xfId="1898" xr:uid="{00000000-0005-0000-0000-000098070000}"/>
    <cellStyle name="Normal 199" xfId="1899" xr:uid="{00000000-0005-0000-0000-000099070000}"/>
    <cellStyle name="Normal 199 2" xfId="1900" xr:uid="{00000000-0005-0000-0000-00009A070000}"/>
    <cellStyle name="Normal 2" xfId="1901" xr:uid="{00000000-0005-0000-0000-00009B070000}"/>
    <cellStyle name="Normal 2 10" xfId="1902" xr:uid="{00000000-0005-0000-0000-00009C070000}"/>
    <cellStyle name="Normal 2 10 2" xfId="1903" xr:uid="{00000000-0005-0000-0000-00009D070000}"/>
    <cellStyle name="Normal 2 100" xfId="1904" xr:uid="{00000000-0005-0000-0000-00009E070000}"/>
    <cellStyle name="Normal 2 101" xfId="1905" xr:uid="{00000000-0005-0000-0000-00009F070000}"/>
    <cellStyle name="Normal 2 102" xfId="1906" xr:uid="{00000000-0005-0000-0000-0000A0070000}"/>
    <cellStyle name="Normal 2 103" xfId="1907" xr:uid="{00000000-0005-0000-0000-0000A1070000}"/>
    <cellStyle name="Normal 2 104" xfId="1908" xr:uid="{00000000-0005-0000-0000-0000A2070000}"/>
    <cellStyle name="Normal 2 105" xfId="1909" xr:uid="{00000000-0005-0000-0000-0000A3070000}"/>
    <cellStyle name="Normal 2 106" xfId="1910" xr:uid="{00000000-0005-0000-0000-0000A4070000}"/>
    <cellStyle name="Normal 2 107" xfId="1911" xr:uid="{00000000-0005-0000-0000-0000A5070000}"/>
    <cellStyle name="Normal 2 108" xfId="1912" xr:uid="{00000000-0005-0000-0000-0000A6070000}"/>
    <cellStyle name="Normal 2 109" xfId="1913" xr:uid="{00000000-0005-0000-0000-0000A7070000}"/>
    <cellStyle name="Normal 2 11" xfId="1914" xr:uid="{00000000-0005-0000-0000-0000A8070000}"/>
    <cellStyle name="Normal 2 110" xfId="1915" xr:uid="{00000000-0005-0000-0000-0000A9070000}"/>
    <cellStyle name="Normal 2 111" xfId="1916" xr:uid="{00000000-0005-0000-0000-0000AA070000}"/>
    <cellStyle name="Normal 2 112" xfId="1917" xr:uid="{00000000-0005-0000-0000-0000AB070000}"/>
    <cellStyle name="Normal 2 113" xfId="1918" xr:uid="{00000000-0005-0000-0000-0000AC070000}"/>
    <cellStyle name="Normal 2 114" xfId="1919" xr:uid="{00000000-0005-0000-0000-0000AD070000}"/>
    <cellStyle name="Normal 2 115" xfId="1920" xr:uid="{00000000-0005-0000-0000-0000AE070000}"/>
    <cellStyle name="Normal 2 116" xfId="1921" xr:uid="{00000000-0005-0000-0000-0000AF070000}"/>
    <cellStyle name="Normal 2 117" xfId="1922" xr:uid="{00000000-0005-0000-0000-0000B0070000}"/>
    <cellStyle name="Normal 2 118" xfId="1923" xr:uid="{00000000-0005-0000-0000-0000B1070000}"/>
    <cellStyle name="Normal 2 119" xfId="1924" xr:uid="{00000000-0005-0000-0000-0000B2070000}"/>
    <cellStyle name="Normal 2 12" xfId="1925" xr:uid="{00000000-0005-0000-0000-0000B3070000}"/>
    <cellStyle name="Normal 2 12 2" xfId="1926" xr:uid="{00000000-0005-0000-0000-0000B4070000}"/>
    <cellStyle name="Normal 2 120" xfId="1927" xr:uid="{00000000-0005-0000-0000-0000B5070000}"/>
    <cellStyle name="Normal 2 121" xfId="1928" xr:uid="{00000000-0005-0000-0000-0000B6070000}"/>
    <cellStyle name="Normal 2 122" xfId="1929" xr:uid="{00000000-0005-0000-0000-0000B7070000}"/>
    <cellStyle name="Normal 2 123" xfId="1930" xr:uid="{00000000-0005-0000-0000-0000B8070000}"/>
    <cellStyle name="Normal 2 124" xfId="1931" xr:uid="{00000000-0005-0000-0000-0000B9070000}"/>
    <cellStyle name="Normal 2 125" xfId="1932" xr:uid="{00000000-0005-0000-0000-0000BA070000}"/>
    <cellStyle name="Normal 2 126" xfId="1933" xr:uid="{00000000-0005-0000-0000-0000BB070000}"/>
    <cellStyle name="Normal 2 127" xfId="1934" xr:uid="{00000000-0005-0000-0000-0000BC070000}"/>
    <cellStyle name="Normal 2 128" xfId="1935" xr:uid="{00000000-0005-0000-0000-0000BD070000}"/>
    <cellStyle name="Normal 2 129" xfId="1936" xr:uid="{00000000-0005-0000-0000-0000BE070000}"/>
    <cellStyle name="Normal 2 13" xfId="1937" xr:uid="{00000000-0005-0000-0000-0000BF070000}"/>
    <cellStyle name="Normal 2 130" xfId="1938" xr:uid="{00000000-0005-0000-0000-0000C0070000}"/>
    <cellStyle name="Normal 2 131" xfId="1939" xr:uid="{00000000-0005-0000-0000-0000C1070000}"/>
    <cellStyle name="Normal 2 132" xfId="1940" xr:uid="{00000000-0005-0000-0000-0000C2070000}"/>
    <cellStyle name="Normal 2 133" xfId="1941" xr:uid="{00000000-0005-0000-0000-0000C3070000}"/>
    <cellStyle name="Normal 2 134" xfId="1942" xr:uid="{00000000-0005-0000-0000-0000C4070000}"/>
    <cellStyle name="Normal 2 135" xfId="1943" xr:uid="{00000000-0005-0000-0000-0000C5070000}"/>
    <cellStyle name="Normal 2 136" xfId="1944" xr:uid="{00000000-0005-0000-0000-0000C6070000}"/>
    <cellStyle name="Normal 2 137" xfId="1945" xr:uid="{00000000-0005-0000-0000-0000C7070000}"/>
    <cellStyle name="Normal 2 138" xfId="1946" xr:uid="{00000000-0005-0000-0000-0000C8070000}"/>
    <cellStyle name="Normal 2 139" xfId="1947" xr:uid="{00000000-0005-0000-0000-0000C9070000}"/>
    <cellStyle name="Normal 2 14" xfId="1948" xr:uid="{00000000-0005-0000-0000-0000CA070000}"/>
    <cellStyle name="Normal 2 140" xfId="1949" xr:uid="{00000000-0005-0000-0000-0000CB070000}"/>
    <cellStyle name="Normal 2 141" xfId="1950" xr:uid="{00000000-0005-0000-0000-0000CC070000}"/>
    <cellStyle name="Normal 2 142" xfId="1951" xr:uid="{00000000-0005-0000-0000-0000CD070000}"/>
    <cellStyle name="Normal 2 143" xfId="1952" xr:uid="{00000000-0005-0000-0000-0000CE070000}"/>
    <cellStyle name="Normal 2 144" xfId="1953" xr:uid="{00000000-0005-0000-0000-0000CF070000}"/>
    <cellStyle name="Normal 2 145" xfId="1954" xr:uid="{00000000-0005-0000-0000-0000D0070000}"/>
    <cellStyle name="Normal 2 146" xfId="1955" xr:uid="{00000000-0005-0000-0000-0000D1070000}"/>
    <cellStyle name="Normal 2 147" xfId="1956" xr:uid="{00000000-0005-0000-0000-0000D2070000}"/>
    <cellStyle name="Normal 2 148" xfId="1957" xr:uid="{00000000-0005-0000-0000-0000D3070000}"/>
    <cellStyle name="Normal 2 149" xfId="1958" xr:uid="{00000000-0005-0000-0000-0000D4070000}"/>
    <cellStyle name="Normal 2 15" xfId="1959" xr:uid="{00000000-0005-0000-0000-0000D5070000}"/>
    <cellStyle name="Normal 2 150" xfId="1960" xr:uid="{00000000-0005-0000-0000-0000D6070000}"/>
    <cellStyle name="Normal 2 151" xfId="1961" xr:uid="{00000000-0005-0000-0000-0000D7070000}"/>
    <cellStyle name="Normal 2 152" xfId="1962" xr:uid="{00000000-0005-0000-0000-0000D8070000}"/>
    <cellStyle name="Normal 2 153" xfId="1963" xr:uid="{00000000-0005-0000-0000-0000D9070000}"/>
    <cellStyle name="Normal 2 154" xfId="1964" xr:uid="{00000000-0005-0000-0000-0000DA070000}"/>
    <cellStyle name="Normal 2 155" xfId="1965" xr:uid="{00000000-0005-0000-0000-0000DB070000}"/>
    <cellStyle name="Normal 2 156" xfId="1966" xr:uid="{00000000-0005-0000-0000-0000DC070000}"/>
    <cellStyle name="Normal 2 157" xfId="1967" xr:uid="{00000000-0005-0000-0000-0000DD070000}"/>
    <cellStyle name="Normal 2 158" xfId="1968" xr:uid="{00000000-0005-0000-0000-0000DE070000}"/>
    <cellStyle name="Normal 2 159" xfId="1969" xr:uid="{00000000-0005-0000-0000-0000DF070000}"/>
    <cellStyle name="Normal 2 16" xfId="1970" xr:uid="{00000000-0005-0000-0000-0000E0070000}"/>
    <cellStyle name="Normal 2 160" xfId="1971" xr:uid="{00000000-0005-0000-0000-0000E1070000}"/>
    <cellStyle name="Normal 2 161" xfId="1972" xr:uid="{00000000-0005-0000-0000-0000E2070000}"/>
    <cellStyle name="Normal 2 162" xfId="1973" xr:uid="{00000000-0005-0000-0000-0000E3070000}"/>
    <cellStyle name="Normal 2 162 2" xfId="1974" xr:uid="{00000000-0005-0000-0000-0000E4070000}"/>
    <cellStyle name="Normal 2 163" xfId="1975" xr:uid="{00000000-0005-0000-0000-0000E5070000}"/>
    <cellStyle name="Normal 2 164" xfId="1976" xr:uid="{00000000-0005-0000-0000-0000E6070000}"/>
    <cellStyle name="Normal 2 165" xfId="1977" xr:uid="{00000000-0005-0000-0000-0000E7070000}"/>
    <cellStyle name="Normal 2 166" xfId="1978" xr:uid="{00000000-0005-0000-0000-0000E8070000}"/>
    <cellStyle name="Normal 2 167" xfId="1979" xr:uid="{00000000-0005-0000-0000-0000E9070000}"/>
    <cellStyle name="Normal 2 168" xfId="1980" xr:uid="{00000000-0005-0000-0000-0000EA070000}"/>
    <cellStyle name="Normal 2 169" xfId="1981" xr:uid="{00000000-0005-0000-0000-0000EB070000}"/>
    <cellStyle name="Normal 2 17" xfId="1982" xr:uid="{00000000-0005-0000-0000-0000EC070000}"/>
    <cellStyle name="Normal 2 170" xfId="1983" xr:uid="{00000000-0005-0000-0000-0000ED070000}"/>
    <cellStyle name="Normal 2 171" xfId="1984" xr:uid="{00000000-0005-0000-0000-0000EE070000}"/>
    <cellStyle name="Normal 2 172" xfId="1985" xr:uid="{00000000-0005-0000-0000-0000EF070000}"/>
    <cellStyle name="Normal 2 173" xfId="1986" xr:uid="{00000000-0005-0000-0000-0000F0070000}"/>
    <cellStyle name="Normal 2 174" xfId="1987" xr:uid="{00000000-0005-0000-0000-0000F1070000}"/>
    <cellStyle name="Normal 2 175" xfId="1988" xr:uid="{00000000-0005-0000-0000-0000F2070000}"/>
    <cellStyle name="Normal 2 176" xfId="1989" xr:uid="{00000000-0005-0000-0000-0000F3070000}"/>
    <cellStyle name="Normal 2 177" xfId="1990" xr:uid="{00000000-0005-0000-0000-0000F4070000}"/>
    <cellStyle name="Normal 2 178" xfId="1991" xr:uid="{00000000-0005-0000-0000-0000F5070000}"/>
    <cellStyle name="Normal 2 179" xfId="1992" xr:uid="{00000000-0005-0000-0000-0000F6070000}"/>
    <cellStyle name="Normal 2 18" xfId="1993" xr:uid="{00000000-0005-0000-0000-0000F7070000}"/>
    <cellStyle name="Normal 2 180" xfId="1994" xr:uid="{00000000-0005-0000-0000-0000F8070000}"/>
    <cellStyle name="Normal 2 181" xfId="1995" xr:uid="{00000000-0005-0000-0000-0000F9070000}"/>
    <cellStyle name="Normal 2 182" xfId="1996" xr:uid="{00000000-0005-0000-0000-0000FA070000}"/>
    <cellStyle name="Normal 2 183" xfId="1997" xr:uid="{00000000-0005-0000-0000-0000FB070000}"/>
    <cellStyle name="Normal 2 184" xfId="1998" xr:uid="{00000000-0005-0000-0000-0000FC070000}"/>
    <cellStyle name="Normal 2 185" xfId="1999" xr:uid="{00000000-0005-0000-0000-0000FD070000}"/>
    <cellStyle name="Normal 2 186" xfId="2000" xr:uid="{00000000-0005-0000-0000-0000FE070000}"/>
    <cellStyle name="Normal 2 187" xfId="2001" xr:uid="{00000000-0005-0000-0000-0000FF070000}"/>
    <cellStyle name="Normal 2 188" xfId="2002" xr:uid="{00000000-0005-0000-0000-000000080000}"/>
    <cellStyle name="Normal 2 189" xfId="2003" xr:uid="{00000000-0005-0000-0000-000001080000}"/>
    <cellStyle name="Normal 2 19" xfId="2004" xr:uid="{00000000-0005-0000-0000-000002080000}"/>
    <cellStyle name="Normal 2 190" xfId="2005" xr:uid="{00000000-0005-0000-0000-000003080000}"/>
    <cellStyle name="Normal 2 191" xfId="2006" xr:uid="{00000000-0005-0000-0000-000004080000}"/>
    <cellStyle name="Normal 2 192" xfId="2007" xr:uid="{00000000-0005-0000-0000-000005080000}"/>
    <cellStyle name="Normal 2 193" xfId="2008" xr:uid="{00000000-0005-0000-0000-000006080000}"/>
    <cellStyle name="Normal 2 194" xfId="2009" xr:uid="{00000000-0005-0000-0000-000007080000}"/>
    <cellStyle name="Normal 2 195" xfId="2010" xr:uid="{00000000-0005-0000-0000-000008080000}"/>
    <cellStyle name="Normal 2 196" xfId="2011" xr:uid="{00000000-0005-0000-0000-000009080000}"/>
    <cellStyle name="Normal 2 197" xfId="2012" xr:uid="{00000000-0005-0000-0000-00000A080000}"/>
    <cellStyle name="Normal 2 198" xfId="2013" xr:uid="{00000000-0005-0000-0000-00000B080000}"/>
    <cellStyle name="Normal 2 199" xfId="2014" xr:uid="{00000000-0005-0000-0000-00000C080000}"/>
    <cellStyle name="Normal 2 199 2" xfId="2015" xr:uid="{00000000-0005-0000-0000-00000D080000}"/>
    <cellStyle name="Normal 2 199 2 2" xfId="2016" xr:uid="{00000000-0005-0000-0000-00000E080000}"/>
    <cellStyle name="Normal 2 199 3" xfId="2017" xr:uid="{00000000-0005-0000-0000-00000F080000}"/>
    <cellStyle name="Normal 2 2" xfId="2018" xr:uid="{00000000-0005-0000-0000-000010080000}"/>
    <cellStyle name="Normal 2 2 10" xfId="2019" xr:uid="{00000000-0005-0000-0000-000011080000}"/>
    <cellStyle name="Normal 2 2 10 2" xfId="2020" xr:uid="{00000000-0005-0000-0000-000012080000}"/>
    <cellStyle name="Normal 2 2 10 2 2" xfId="2021" xr:uid="{00000000-0005-0000-0000-000013080000}"/>
    <cellStyle name="Normal 2 2 10 3" xfId="2022" xr:uid="{00000000-0005-0000-0000-000014080000}"/>
    <cellStyle name="Normal 2 2 11" xfId="2023" xr:uid="{00000000-0005-0000-0000-000015080000}"/>
    <cellStyle name="Normal 2 2 11 2" xfId="2024" xr:uid="{00000000-0005-0000-0000-000016080000}"/>
    <cellStyle name="Normal 2 2 12" xfId="2025" xr:uid="{00000000-0005-0000-0000-000017080000}"/>
    <cellStyle name="Normal 2 2 13" xfId="2026" xr:uid="{00000000-0005-0000-0000-000018080000}"/>
    <cellStyle name="Normal 2 2 2" xfId="2027" xr:uid="{00000000-0005-0000-0000-000019080000}"/>
    <cellStyle name="Normal 2 2 2 2" xfId="2028" xr:uid="{00000000-0005-0000-0000-00001A080000}"/>
    <cellStyle name="Normal 2 2 2 2 2" xfId="2029" xr:uid="{00000000-0005-0000-0000-00001B080000}"/>
    <cellStyle name="Normal 2 2 2 2 2 2" xfId="2030" xr:uid="{00000000-0005-0000-0000-00001C080000}"/>
    <cellStyle name="Normal 2 2 2 2 2 2 2" xfId="2031" xr:uid="{00000000-0005-0000-0000-00001D080000}"/>
    <cellStyle name="Normal 2 2 2 2 2 3" xfId="2032" xr:uid="{00000000-0005-0000-0000-00001E080000}"/>
    <cellStyle name="Normal 2 2 2 2 3" xfId="2033" xr:uid="{00000000-0005-0000-0000-00001F080000}"/>
    <cellStyle name="Normal 2 2 2 2 3 2" xfId="2034" xr:uid="{00000000-0005-0000-0000-000020080000}"/>
    <cellStyle name="Normal 2 2 2 2 3 2 2" xfId="2035" xr:uid="{00000000-0005-0000-0000-000021080000}"/>
    <cellStyle name="Normal 2 2 2 2 3 3" xfId="2036" xr:uid="{00000000-0005-0000-0000-000022080000}"/>
    <cellStyle name="Normal 2 2 2 2 4" xfId="2037" xr:uid="{00000000-0005-0000-0000-000023080000}"/>
    <cellStyle name="Normal 2 2 2 2 4 2" xfId="2038" xr:uid="{00000000-0005-0000-0000-000024080000}"/>
    <cellStyle name="Normal 2 2 2 2 5" xfId="2039" xr:uid="{00000000-0005-0000-0000-000025080000}"/>
    <cellStyle name="Normal 2 2 2 3" xfId="2040" xr:uid="{00000000-0005-0000-0000-000026080000}"/>
    <cellStyle name="Normal 2 2 2 4" xfId="2041" xr:uid="{00000000-0005-0000-0000-000027080000}"/>
    <cellStyle name="Normal 2 2 2 4 2" xfId="2042" xr:uid="{00000000-0005-0000-0000-000028080000}"/>
    <cellStyle name="Normal 2 2 2 4 2 2" xfId="2043" xr:uid="{00000000-0005-0000-0000-000029080000}"/>
    <cellStyle name="Normal 2 2 2 4 2 2 2" xfId="2044" xr:uid="{00000000-0005-0000-0000-00002A080000}"/>
    <cellStyle name="Normal 2 2 2 4 2 3" xfId="2045" xr:uid="{00000000-0005-0000-0000-00002B080000}"/>
    <cellStyle name="Normal 2 2 2 5" xfId="2046" xr:uid="{00000000-0005-0000-0000-00002C080000}"/>
    <cellStyle name="Normal 2 2 2 5 2" xfId="2047" xr:uid="{00000000-0005-0000-0000-00002D080000}"/>
    <cellStyle name="Normal 2 2 2 5 2 2" xfId="2048" xr:uid="{00000000-0005-0000-0000-00002E080000}"/>
    <cellStyle name="Normal 2 2 2 5 3" xfId="2049" xr:uid="{00000000-0005-0000-0000-00002F080000}"/>
    <cellStyle name="Normal 2 2 2 6" xfId="2050" xr:uid="{00000000-0005-0000-0000-000030080000}"/>
    <cellStyle name="Normal 2 2 2 6 2" xfId="2051" xr:uid="{00000000-0005-0000-0000-000031080000}"/>
    <cellStyle name="Normal 2 2 2 6 2 2" xfId="2052" xr:uid="{00000000-0005-0000-0000-000032080000}"/>
    <cellStyle name="Normal 2 2 2 6 3" xfId="2053" xr:uid="{00000000-0005-0000-0000-000033080000}"/>
    <cellStyle name="Normal 2 2 2 7" xfId="2054" xr:uid="{00000000-0005-0000-0000-000034080000}"/>
    <cellStyle name="Normal 2 2 2 7 2" xfId="2055" xr:uid="{00000000-0005-0000-0000-000035080000}"/>
    <cellStyle name="Normal 2 2 2 7 2 2" xfId="2056" xr:uid="{00000000-0005-0000-0000-000036080000}"/>
    <cellStyle name="Normal 2 2 2 7 3" xfId="2057" xr:uid="{00000000-0005-0000-0000-000037080000}"/>
    <cellStyle name="Normal 2 2 2 8" xfId="2058" xr:uid="{00000000-0005-0000-0000-000038080000}"/>
    <cellStyle name="Normal 2 2 2 8 2" xfId="2059" xr:uid="{00000000-0005-0000-0000-000039080000}"/>
    <cellStyle name="Normal 2 2 2 9" xfId="2060" xr:uid="{00000000-0005-0000-0000-00003A080000}"/>
    <cellStyle name="Normal 2 2 3" xfId="2061" xr:uid="{00000000-0005-0000-0000-00003B080000}"/>
    <cellStyle name="Normal 2 2 3 2" xfId="2062" xr:uid="{00000000-0005-0000-0000-00003C080000}"/>
    <cellStyle name="Normal 2 2 3 2 2" xfId="2063" xr:uid="{00000000-0005-0000-0000-00003D080000}"/>
    <cellStyle name="Normal 2 2 3 2 2 2" xfId="2064" xr:uid="{00000000-0005-0000-0000-00003E080000}"/>
    <cellStyle name="Normal 2 2 3 2 3" xfId="2065" xr:uid="{00000000-0005-0000-0000-00003F080000}"/>
    <cellStyle name="Normal 2 2 3 3" xfId="2066" xr:uid="{00000000-0005-0000-0000-000040080000}"/>
    <cellStyle name="Normal 2 2 3 3 2" xfId="2067" xr:uid="{00000000-0005-0000-0000-000041080000}"/>
    <cellStyle name="Normal 2 2 3 3 2 2" xfId="2068" xr:uid="{00000000-0005-0000-0000-000042080000}"/>
    <cellStyle name="Normal 2 2 3 3 3" xfId="2069" xr:uid="{00000000-0005-0000-0000-000043080000}"/>
    <cellStyle name="Normal 2 2 3 4" xfId="2070" xr:uid="{00000000-0005-0000-0000-000044080000}"/>
    <cellStyle name="Normal 2 2 3 4 2" xfId="2071" xr:uid="{00000000-0005-0000-0000-000045080000}"/>
    <cellStyle name="Normal 2 2 3 4 2 2" xfId="2072" xr:uid="{00000000-0005-0000-0000-000046080000}"/>
    <cellStyle name="Normal 2 2 3 4 3" xfId="2073" xr:uid="{00000000-0005-0000-0000-000047080000}"/>
    <cellStyle name="Normal 2 2 3 5" xfId="2074" xr:uid="{00000000-0005-0000-0000-000048080000}"/>
    <cellStyle name="Normal 2 2 3 5 2" xfId="2075" xr:uid="{00000000-0005-0000-0000-000049080000}"/>
    <cellStyle name="Normal 2 2 3 5 2 2" xfId="2076" xr:uid="{00000000-0005-0000-0000-00004A080000}"/>
    <cellStyle name="Normal 2 2 3 5 3" xfId="2077" xr:uid="{00000000-0005-0000-0000-00004B080000}"/>
    <cellStyle name="Normal 2 2 3 6" xfId="2078" xr:uid="{00000000-0005-0000-0000-00004C080000}"/>
    <cellStyle name="Normal 2 2 3 6 2" xfId="2079" xr:uid="{00000000-0005-0000-0000-00004D080000}"/>
    <cellStyle name="Normal 2 2 3 6 2 2" xfId="2080" xr:uid="{00000000-0005-0000-0000-00004E080000}"/>
    <cellStyle name="Normal 2 2 3 6 3" xfId="2081" xr:uid="{00000000-0005-0000-0000-00004F080000}"/>
    <cellStyle name="Normal 2 2 3 7" xfId="2082" xr:uid="{00000000-0005-0000-0000-000050080000}"/>
    <cellStyle name="Normal 2 2 3 7 2" xfId="2083" xr:uid="{00000000-0005-0000-0000-000051080000}"/>
    <cellStyle name="Normal 2 2 3 7 2 2" xfId="2084" xr:uid="{00000000-0005-0000-0000-000052080000}"/>
    <cellStyle name="Normal 2 2 3 7 3" xfId="2085" xr:uid="{00000000-0005-0000-0000-000053080000}"/>
    <cellStyle name="Normal 2 2 3 8" xfId="2086" xr:uid="{00000000-0005-0000-0000-000054080000}"/>
    <cellStyle name="Normal 2 2 3 8 2" xfId="2087" xr:uid="{00000000-0005-0000-0000-000055080000}"/>
    <cellStyle name="Normal 2 2 3 9" xfId="2088" xr:uid="{00000000-0005-0000-0000-000056080000}"/>
    <cellStyle name="Normal 2 2 4" xfId="2089" xr:uid="{00000000-0005-0000-0000-000057080000}"/>
    <cellStyle name="Normal 2 2 4 2" xfId="2090" xr:uid="{00000000-0005-0000-0000-000058080000}"/>
    <cellStyle name="Normal 2 2 4 2 2" xfId="2091" xr:uid="{00000000-0005-0000-0000-000059080000}"/>
    <cellStyle name="Normal 2 2 4 2 2 2" xfId="2092" xr:uid="{00000000-0005-0000-0000-00005A080000}"/>
    <cellStyle name="Normal 2 2 4 2 3" xfId="2093" xr:uid="{00000000-0005-0000-0000-00005B080000}"/>
    <cellStyle name="Normal 2 2 4 3" xfId="2094" xr:uid="{00000000-0005-0000-0000-00005C080000}"/>
    <cellStyle name="Normal 2 2 4 3 2" xfId="2095" xr:uid="{00000000-0005-0000-0000-00005D080000}"/>
    <cellStyle name="Normal 2 2 4 3 2 2" xfId="2096" xr:uid="{00000000-0005-0000-0000-00005E080000}"/>
    <cellStyle name="Normal 2 2 4 3 3" xfId="2097" xr:uid="{00000000-0005-0000-0000-00005F080000}"/>
    <cellStyle name="Normal 2 2 4 4" xfId="2098" xr:uid="{00000000-0005-0000-0000-000060080000}"/>
    <cellStyle name="Normal 2 2 4 4 2" xfId="2099" xr:uid="{00000000-0005-0000-0000-000061080000}"/>
    <cellStyle name="Normal 2 2 4 5" xfId="2100" xr:uid="{00000000-0005-0000-0000-000062080000}"/>
    <cellStyle name="Normal 2 2 5" xfId="2101" xr:uid="{00000000-0005-0000-0000-000063080000}"/>
    <cellStyle name="Normal 2 2 5 2" xfId="2102" xr:uid="{00000000-0005-0000-0000-000064080000}"/>
    <cellStyle name="Normal 2 2 6" xfId="2103" xr:uid="{00000000-0005-0000-0000-000065080000}"/>
    <cellStyle name="Normal 2 2 6 2" xfId="2104" xr:uid="{00000000-0005-0000-0000-000066080000}"/>
    <cellStyle name="Normal 2 2 6 2 2" xfId="2105" xr:uid="{00000000-0005-0000-0000-000067080000}"/>
    <cellStyle name="Normal 2 2 6 2 2 2" xfId="2106" xr:uid="{00000000-0005-0000-0000-000068080000}"/>
    <cellStyle name="Normal 2 2 6 2 3" xfId="2107" xr:uid="{00000000-0005-0000-0000-000069080000}"/>
    <cellStyle name="Normal 2 2 7" xfId="2108" xr:uid="{00000000-0005-0000-0000-00006A080000}"/>
    <cellStyle name="Normal 2 2 7 2" xfId="2109" xr:uid="{00000000-0005-0000-0000-00006B080000}"/>
    <cellStyle name="Normal 2 2 7 2 2" xfId="2110" xr:uid="{00000000-0005-0000-0000-00006C080000}"/>
    <cellStyle name="Normal 2 2 7 3" xfId="2111" xr:uid="{00000000-0005-0000-0000-00006D080000}"/>
    <cellStyle name="Normal 2 2 8" xfId="2112" xr:uid="{00000000-0005-0000-0000-00006E080000}"/>
    <cellStyle name="Normal 2 2 8 2" xfId="2113" xr:uid="{00000000-0005-0000-0000-00006F080000}"/>
    <cellStyle name="Normal 2 2 8 2 2" xfId="2114" xr:uid="{00000000-0005-0000-0000-000070080000}"/>
    <cellStyle name="Normal 2 2 8 2 2 2" xfId="2115" xr:uid="{00000000-0005-0000-0000-000071080000}"/>
    <cellStyle name="Normal 2 2 8 2 2 2 2" xfId="2116" xr:uid="{00000000-0005-0000-0000-000072080000}"/>
    <cellStyle name="Normal 2 2 8 2 2 3" xfId="2117" xr:uid="{00000000-0005-0000-0000-000073080000}"/>
    <cellStyle name="Normal 2 2 8 2 3" xfId="2118" xr:uid="{00000000-0005-0000-0000-000074080000}"/>
    <cellStyle name="Normal 2 2 8 2 3 2" xfId="2119" xr:uid="{00000000-0005-0000-0000-000075080000}"/>
    <cellStyle name="Normal 2 2 8 2 4" xfId="2120" xr:uid="{00000000-0005-0000-0000-000076080000}"/>
    <cellStyle name="Normal 2 2 8 3" xfId="2121" xr:uid="{00000000-0005-0000-0000-000077080000}"/>
    <cellStyle name="Normal 2 2 8 3 2" xfId="2122" xr:uid="{00000000-0005-0000-0000-000078080000}"/>
    <cellStyle name="Normal 2 2 8 3 2 2" xfId="2123" xr:uid="{00000000-0005-0000-0000-000079080000}"/>
    <cellStyle name="Normal 2 2 8 3 3" xfId="2124" xr:uid="{00000000-0005-0000-0000-00007A080000}"/>
    <cellStyle name="Normal 2 2 8 4" xfId="2125" xr:uid="{00000000-0005-0000-0000-00007B080000}"/>
    <cellStyle name="Normal 2 2 8 4 2" xfId="2126" xr:uid="{00000000-0005-0000-0000-00007C080000}"/>
    <cellStyle name="Normal 2 2 8 5" xfId="2127" xr:uid="{00000000-0005-0000-0000-00007D080000}"/>
    <cellStyle name="Normal 2 2 9" xfId="2128" xr:uid="{00000000-0005-0000-0000-00007E080000}"/>
    <cellStyle name="Normal 2 2 9 2" xfId="2129" xr:uid="{00000000-0005-0000-0000-00007F080000}"/>
    <cellStyle name="Normal 2 2 9 2 2" xfId="2130" xr:uid="{00000000-0005-0000-0000-000080080000}"/>
    <cellStyle name="Normal 2 2 9 3" xfId="2131" xr:uid="{00000000-0005-0000-0000-000081080000}"/>
    <cellStyle name="Normal 2 20" xfId="2132" xr:uid="{00000000-0005-0000-0000-000082080000}"/>
    <cellStyle name="Normal 2 200" xfId="2133" xr:uid="{00000000-0005-0000-0000-000083080000}"/>
    <cellStyle name="Normal 2 200 2" xfId="2134" xr:uid="{00000000-0005-0000-0000-000084080000}"/>
    <cellStyle name="Normal 2 200 2 2" xfId="2135" xr:uid="{00000000-0005-0000-0000-000085080000}"/>
    <cellStyle name="Normal 2 200 3" xfId="2136" xr:uid="{00000000-0005-0000-0000-000086080000}"/>
    <cellStyle name="Normal 2 201" xfId="2137" xr:uid="{00000000-0005-0000-0000-000087080000}"/>
    <cellStyle name="Normal 2 201 2" xfId="2138" xr:uid="{00000000-0005-0000-0000-000088080000}"/>
    <cellStyle name="Normal 2 202" xfId="2139" xr:uid="{00000000-0005-0000-0000-000089080000}"/>
    <cellStyle name="Normal 2 203" xfId="2140" xr:uid="{00000000-0005-0000-0000-00008A080000}"/>
    <cellStyle name="Normal 2 203 2" xfId="2141" xr:uid="{00000000-0005-0000-0000-00008B080000}"/>
    <cellStyle name="Normal 2 204" xfId="2142" xr:uid="{00000000-0005-0000-0000-00008C080000}"/>
    <cellStyle name="Normal 2 204 2" xfId="2143" xr:uid="{00000000-0005-0000-0000-00008D080000}"/>
    <cellStyle name="Normal 2 205" xfId="2144" xr:uid="{00000000-0005-0000-0000-00008E080000}"/>
    <cellStyle name="Normal 2 205 2" xfId="2145" xr:uid="{00000000-0005-0000-0000-00008F080000}"/>
    <cellStyle name="Normal 2 206" xfId="2146" xr:uid="{00000000-0005-0000-0000-000090080000}"/>
    <cellStyle name="Normal 2 206 2" xfId="2147" xr:uid="{00000000-0005-0000-0000-000091080000}"/>
    <cellStyle name="Normal 2 207" xfId="2148" xr:uid="{00000000-0005-0000-0000-000092080000}"/>
    <cellStyle name="Normal 2 207 2" xfId="2149" xr:uid="{00000000-0005-0000-0000-000093080000}"/>
    <cellStyle name="Normal 2 208" xfId="2150" xr:uid="{00000000-0005-0000-0000-000094080000}"/>
    <cellStyle name="Normal 2 209" xfId="2151" xr:uid="{00000000-0005-0000-0000-000095080000}"/>
    <cellStyle name="Normal 2 21" xfId="2152" xr:uid="{00000000-0005-0000-0000-000096080000}"/>
    <cellStyle name="Normal 2 210" xfId="2153" xr:uid="{00000000-0005-0000-0000-000097080000}"/>
    <cellStyle name="Normal 2 211" xfId="2154" xr:uid="{00000000-0005-0000-0000-000098080000}"/>
    <cellStyle name="Normal 2 212" xfId="2155" xr:uid="{00000000-0005-0000-0000-000099080000}"/>
    <cellStyle name="Normal 2 213" xfId="2156" xr:uid="{00000000-0005-0000-0000-00009A080000}"/>
    <cellStyle name="Normal 2 214" xfId="2157" xr:uid="{00000000-0005-0000-0000-00009B080000}"/>
    <cellStyle name="Normal 2 215" xfId="2158" xr:uid="{00000000-0005-0000-0000-00009C080000}"/>
    <cellStyle name="Normal 2 216" xfId="2159" xr:uid="{00000000-0005-0000-0000-00009D080000}"/>
    <cellStyle name="Normal 2 217" xfId="2160" xr:uid="{00000000-0005-0000-0000-00009E080000}"/>
    <cellStyle name="Normal 2 218" xfId="2161" xr:uid="{00000000-0005-0000-0000-00009F080000}"/>
    <cellStyle name="Normal 2 219" xfId="2162" xr:uid="{00000000-0005-0000-0000-0000A0080000}"/>
    <cellStyle name="Normal 2 22" xfId="2163" xr:uid="{00000000-0005-0000-0000-0000A1080000}"/>
    <cellStyle name="Normal 2 23" xfId="2164" xr:uid="{00000000-0005-0000-0000-0000A2080000}"/>
    <cellStyle name="Normal 2 24" xfId="2165" xr:uid="{00000000-0005-0000-0000-0000A3080000}"/>
    <cellStyle name="Normal 2 25" xfId="2166" xr:uid="{00000000-0005-0000-0000-0000A4080000}"/>
    <cellStyle name="Normal 2 26" xfId="2167" xr:uid="{00000000-0005-0000-0000-0000A5080000}"/>
    <cellStyle name="Normal 2 27" xfId="2168" xr:uid="{00000000-0005-0000-0000-0000A6080000}"/>
    <cellStyle name="Normal 2 28" xfId="2169" xr:uid="{00000000-0005-0000-0000-0000A7080000}"/>
    <cellStyle name="Normal 2 29" xfId="2170" xr:uid="{00000000-0005-0000-0000-0000A8080000}"/>
    <cellStyle name="Normal 2 3" xfId="2171" xr:uid="{00000000-0005-0000-0000-0000A9080000}"/>
    <cellStyle name="Normal 2 3 10" xfId="2172" xr:uid="{00000000-0005-0000-0000-0000AA080000}"/>
    <cellStyle name="Normal 2 3 11" xfId="2173" xr:uid="{00000000-0005-0000-0000-0000AB080000}"/>
    <cellStyle name="Normal 2 3 12" xfId="2174" xr:uid="{00000000-0005-0000-0000-0000AC080000}"/>
    <cellStyle name="Normal 2 3 2" xfId="2175" xr:uid="{00000000-0005-0000-0000-0000AD080000}"/>
    <cellStyle name="Normal 2 3 2 2" xfId="2176" xr:uid="{00000000-0005-0000-0000-0000AE080000}"/>
    <cellStyle name="Normal 2 3 2 2 2" xfId="2177" xr:uid="{00000000-0005-0000-0000-0000AF080000}"/>
    <cellStyle name="Normal 2 3 2 2 2 2" xfId="2178" xr:uid="{00000000-0005-0000-0000-0000B0080000}"/>
    <cellStyle name="Normal 2 3 2 2 3" xfId="2179" xr:uid="{00000000-0005-0000-0000-0000B1080000}"/>
    <cellStyle name="Normal 2 3 2 3" xfId="2180" xr:uid="{00000000-0005-0000-0000-0000B2080000}"/>
    <cellStyle name="Normal 2 3 2 3 2" xfId="2181" xr:uid="{00000000-0005-0000-0000-0000B3080000}"/>
    <cellStyle name="Normal 2 3 2 3 2 2" xfId="2182" xr:uid="{00000000-0005-0000-0000-0000B4080000}"/>
    <cellStyle name="Normal 2 3 2 3 3" xfId="2183" xr:uid="{00000000-0005-0000-0000-0000B5080000}"/>
    <cellStyle name="Normal 2 3 3" xfId="2184" xr:uid="{00000000-0005-0000-0000-0000B6080000}"/>
    <cellStyle name="Normal 2 3 4" xfId="2185" xr:uid="{00000000-0005-0000-0000-0000B7080000}"/>
    <cellStyle name="Normal 2 3 5" xfId="2186" xr:uid="{00000000-0005-0000-0000-0000B8080000}"/>
    <cellStyle name="Normal 2 3 5 2" xfId="2187" xr:uid="{00000000-0005-0000-0000-0000B9080000}"/>
    <cellStyle name="Normal 2 3 5 2 2" xfId="2188" xr:uid="{00000000-0005-0000-0000-0000BA080000}"/>
    <cellStyle name="Normal 2 3 5 2 2 2" xfId="2189" xr:uid="{00000000-0005-0000-0000-0000BB080000}"/>
    <cellStyle name="Normal 2 3 5 2 3" xfId="2190" xr:uid="{00000000-0005-0000-0000-0000BC080000}"/>
    <cellStyle name="Normal 2 3 6" xfId="2191" xr:uid="{00000000-0005-0000-0000-0000BD080000}"/>
    <cellStyle name="Normal 2 3 6 2" xfId="2192" xr:uid="{00000000-0005-0000-0000-0000BE080000}"/>
    <cellStyle name="Normal 2 3 6 2 2" xfId="2193" xr:uid="{00000000-0005-0000-0000-0000BF080000}"/>
    <cellStyle name="Normal 2 3 6 2 2 2" xfId="2194" xr:uid="{00000000-0005-0000-0000-0000C0080000}"/>
    <cellStyle name="Normal 2 3 6 2 3" xfId="2195" xr:uid="{00000000-0005-0000-0000-0000C1080000}"/>
    <cellStyle name="Normal 2 3 7" xfId="2196" xr:uid="{00000000-0005-0000-0000-0000C2080000}"/>
    <cellStyle name="Normal 2 3 7 2" xfId="2197" xr:uid="{00000000-0005-0000-0000-0000C3080000}"/>
    <cellStyle name="Normal 2 3 7 2 2" xfId="2198" xr:uid="{00000000-0005-0000-0000-0000C4080000}"/>
    <cellStyle name="Normal 2 3 7 3" xfId="2199" xr:uid="{00000000-0005-0000-0000-0000C5080000}"/>
    <cellStyle name="Normal 2 3 8" xfId="2200" xr:uid="{00000000-0005-0000-0000-0000C6080000}"/>
    <cellStyle name="Normal 2 3 8 2" xfId="2201" xr:uid="{00000000-0005-0000-0000-0000C7080000}"/>
    <cellStyle name="Normal 2 3 8 2 2" xfId="2202" xr:uid="{00000000-0005-0000-0000-0000C8080000}"/>
    <cellStyle name="Normal 2 3 8 3" xfId="2203" xr:uid="{00000000-0005-0000-0000-0000C9080000}"/>
    <cellStyle name="Normal 2 3 9" xfId="2204" xr:uid="{00000000-0005-0000-0000-0000CA080000}"/>
    <cellStyle name="Normal 2 3 9 2" xfId="2205" xr:uid="{00000000-0005-0000-0000-0000CB080000}"/>
    <cellStyle name="Normal 2 30" xfId="2206" xr:uid="{00000000-0005-0000-0000-0000CC080000}"/>
    <cellStyle name="Normal 2 31" xfId="2207" xr:uid="{00000000-0005-0000-0000-0000CD080000}"/>
    <cellStyle name="Normal 2 32" xfId="2208" xr:uid="{00000000-0005-0000-0000-0000CE080000}"/>
    <cellStyle name="Normal 2 33" xfId="2209" xr:uid="{00000000-0005-0000-0000-0000CF080000}"/>
    <cellStyle name="Normal 2 34" xfId="2210" xr:uid="{00000000-0005-0000-0000-0000D0080000}"/>
    <cellStyle name="Normal 2 35" xfId="2211" xr:uid="{00000000-0005-0000-0000-0000D1080000}"/>
    <cellStyle name="Normal 2 36" xfId="2212" xr:uid="{00000000-0005-0000-0000-0000D2080000}"/>
    <cellStyle name="Normal 2 37" xfId="2213" xr:uid="{00000000-0005-0000-0000-0000D3080000}"/>
    <cellStyle name="Normal 2 38" xfId="2214" xr:uid="{00000000-0005-0000-0000-0000D4080000}"/>
    <cellStyle name="Normal 2 39" xfId="2215" xr:uid="{00000000-0005-0000-0000-0000D5080000}"/>
    <cellStyle name="Normal 2 4" xfId="2216" xr:uid="{00000000-0005-0000-0000-0000D6080000}"/>
    <cellStyle name="Normal 2 4 2" xfId="2217" xr:uid="{00000000-0005-0000-0000-0000D7080000}"/>
    <cellStyle name="Normal 2 4 2 2" xfId="2218" xr:uid="{00000000-0005-0000-0000-0000D8080000}"/>
    <cellStyle name="Normal 2 4 2 2 2" xfId="2219" xr:uid="{00000000-0005-0000-0000-0000D9080000}"/>
    <cellStyle name="Normal 2 4 2 3" xfId="2220" xr:uid="{00000000-0005-0000-0000-0000DA080000}"/>
    <cellStyle name="Normal 2 4 3" xfId="2221" xr:uid="{00000000-0005-0000-0000-0000DB080000}"/>
    <cellStyle name="Normal 2 4 3 2" xfId="2222" xr:uid="{00000000-0005-0000-0000-0000DC080000}"/>
    <cellStyle name="Normal 2 4 4" xfId="2223" xr:uid="{00000000-0005-0000-0000-0000DD080000}"/>
    <cellStyle name="Normal 2 40" xfId="2224" xr:uid="{00000000-0005-0000-0000-0000DE080000}"/>
    <cellStyle name="Normal 2 41" xfId="2225" xr:uid="{00000000-0005-0000-0000-0000DF080000}"/>
    <cellStyle name="Normal 2 42" xfId="2226" xr:uid="{00000000-0005-0000-0000-0000E0080000}"/>
    <cellStyle name="Normal 2 43" xfId="2227" xr:uid="{00000000-0005-0000-0000-0000E1080000}"/>
    <cellStyle name="Normal 2 44" xfId="2228" xr:uid="{00000000-0005-0000-0000-0000E2080000}"/>
    <cellStyle name="Normal 2 45" xfId="2229" xr:uid="{00000000-0005-0000-0000-0000E3080000}"/>
    <cellStyle name="Normal 2 46" xfId="2230" xr:uid="{00000000-0005-0000-0000-0000E4080000}"/>
    <cellStyle name="Normal 2 47" xfId="2231" xr:uid="{00000000-0005-0000-0000-0000E5080000}"/>
    <cellStyle name="Normal 2 48" xfId="2232" xr:uid="{00000000-0005-0000-0000-0000E6080000}"/>
    <cellStyle name="Normal 2 49" xfId="2233" xr:uid="{00000000-0005-0000-0000-0000E7080000}"/>
    <cellStyle name="Normal 2 5" xfId="2234" xr:uid="{00000000-0005-0000-0000-0000E8080000}"/>
    <cellStyle name="Normal 2 50" xfId="2235" xr:uid="{00000000-0005-0000-0000-0000E9080000}"/>
    <cellStyle name="Normal 2 51" xfId="2236" xr:uid="{00000000-0005-0000-0000-0000EA080000}"/>
    <cellStyle name="Normal 2 52" xfId="2237" xr:uid="{00000000-0005-0000-0000-0000EB080000}"/>
    <cellStyle name="Normal 2 53" xfId="2238" xr:uid="{00000000-0005-0000-0000-0000EC080000}"/>
    <cellStyle name="Normal 2 54" xfId="2239" xr:uid="{00000000-0005-0000-0000-0000ED080000}"/>
    <cellStyle name="Normal 2 55" xfId="2240" xr:uid="{00000000-0005-0000-0000-0000EE080000}"/>
    <cellStyle name="Normal 2 56" xfId="2241" xr:uid="{00000000-0005-0000-0000-0000EF080000}"/>
    <cellStyle name="Normal 2 57" xfId="2242" xr:uid="{00000000-0005-0000-0000-0000F0080000}"/>
    <cellStyle name="Normal 2 58" xfId="2243" xr:uid="{00000000-0005-0000-0000-0000F1080000}"/>
    <cellStyle name="Normal 2 59" xfId="2244" xr:uid="{00000000-0005-0000-0000-0000F2080000}"/>
    <cellStyle name="Normal 2 6" xfId="2245" xr:uid="{00000000-0005-0000-0000-0000F3080000}"/>
    <cellStyle name="Normal 2 60" xfId="2246" xr:uid="{00000000-0005-0000-0000-0000F4080000}"/>
    <cellStyle name="Normal 2 61" xfId="2247" xr:uid="{00000000-0005-0000-0000-0000F5080000}"/>
    <cellStyle name="Normal 2 62" xfId="2248" xr:uid="{00000000-0005-0000-0000-0000F6080000}"/>
    <cellStyle name="Normal 2 63" xfId="2249" xr:uid="{00000000-0005-0000-0000-0000F7080000}"/>
    <cellStyle name="Normal 2 64" xfId="2250" xr:uid="{00000000-0005-0000-0000-0000F8080000}"/>
    <cellStyle name="Normal 2 65" xfId="2251" xr:uid="{00000000-0005-0000-0000-0000F9080000}"/>
    <cellStyle name="Normal 2 66" xfId="2252" xr:uid="{00000000-0005-0000-0000-0000FA080000}"/>
    <cellStyle name="Normal 2 67" xfId="2253" xr:uid="{00000000-0005-0000-0000-0000FB080000}"/>
    <cellStyle name="Normal 2 68" xfId="2254" xr:uid="{00000000-0005-0000-0000-0000FC080000}"/>
    <cellStyle name="Normal 2 69" xfId="2255" xr:uid="{00000000-0005-0000-0000-0000FD080000}"/>
    <cellStyle name="Normal 2 7" xfId="2256" xr:uid="{00000000-0005-0000-0000-0000FE080000}"/>
    <cellStyle name="Normal 2 70" xfId="2257" xr:uid="{00000000-0005-0000-0000-0000FF080000}"/>
    <cellStyle name="Normal 2 71" xfId="2258" xr:uid="{00000000-0005-0000-0000-000000090000}"/>
    <cellStyle name="Normal 2 72" xfId="2259" xr:uid="{00000000-0005-0000-0000-000001090000}"/>
    <cellStyle name="Normal 2 73" xfId="2260" xr:uid="{00000000-0005-0000-0000-000002090000}"/>
    <cellStyle name="Normal 2 74" xfId="2261" xr:uid="{00000000-0005-0000-0000-000003090000}"/>
    <cellStyle name="Normal 2 75" xfId="2262" xr:uid="{00000000-0005-0000-0000-000004090000}"/>
    <cellStyle name="Normal 2 76" xfId="2263" xr:uid="{00000000-0005-0000-0000-000005090000}"/>
    <cellStyle name="Normal 2 77" xfId="2264" xr:uid="{00000000-0005-0000-0000-000006090000}"/>
    <cellStyle name="Normal 2 78" xfId="2265" xr:uid="{00000000-0005-0000-0000-000007090000}"/>
    <cellStyle name="Normal 2 79" xfId="2266" xr:uid="{00000000-0005-0000-0000-000008090000}"/>
    <cellStyle name="Normal 2 8" xfId="2267" xr:uid="{00000000-0005-0000-0000-000009090000}"/>
    <cellStyle name="Normal 2 80" xfId="2268" xr:uid="{00000000-0005-0000-0000-00000A090000}"/>
    <cellStyle name="Normal 2 81" xfId="2269" xr:uid="{00000000-0005-0000-0000-00000B090000}"/>
    <cellStyle name="Normal 2 82" xfId="2270" xr:uid="{00000000-0005-0000-0000-00000C090000}"/>
    <cellStyle name="Normal 2 83" xfId="2271" xr:uid="{00000000-0005-0000-0000-00000D090000}"/>
    <cellStyle name="Normal 2 84" xfId="2272" xr:uid="{00000000-0005-0000-0000-00000E090000}"/>
    <cellStyle name="Normal 2 85" xfId="2273" xr:uid="{00000000-0005-0000-0000-00000F090000}"/>
    <cellStyle name="Normal 2 86" xfId="2274" xr:uid="{00000000-0005-0000-0000-000010090000}"/>
    <cellStyle name="Normal 2 87" xfId="2275" xr:uid="{00000000-0005-0000-0000-000011090000}"/>
    <cellStyle name="Normal 2 88" xfId="2276" xr:uid="{00000000-0005-0000-0000-000012090000}"/>
    <cellStyle name="Normal 2 89" xfId="2277" xr:uid="{00000000-0005-0000-0000-000013090000}"/>
    <cellStyle name="Normal 2 9" xfId="2278" xr:uid="{00000000-0005-0000-0000-000014090000}"/>
    <cellStyle name="Normal 2 90" xfId="2279" xr:uid="{00000000-0005-0000-0000-000015090000}"/>
    <cellStyle name="Normal 2 91" xfId="2280" xr:uid="{00000000-0005-0000-0000-000016090000}"/>
    <cellStyle name="Normal 2 92" xfId="2281" xr:uid="{00000000-0005-0000-0000-000017090000}"/>
    <cellStyle name="Normal 2 93" xfId="2282" xr:uid="{00000000-0005-0000-0000-000018090000}"/>
    <cellStyle name="Normal 2 94" xfId="2283" xr:uid="{00000000-0005-0000-0000-000019090000}"/>
    <cellStyle name="Normal 2 95" xfId="2284" xr:uid="{00000000-0005-0000-0000-00001A090000}"/>
    <cellStyle name="Normal 2 96" xfId="2285" xr:uid="{00000000-0005-0000-0000-00001B090000}"/>
    <cellStyle name="Normal 2 97" xfId="2286" xr:uid="{00000000-0005-0000-0000-00001C090000}"/>
    <cellStyle name="Normal 2 98" xfId="2287" xr:uid="{00000000-0005-0000-0000-00001D090000}"/>
    <cellStyle name="Normal 2 99" xfId="2288" xr:uid="{00000000-0005-0000-0000-00001E090000}"/>
    <cellStyle name="Normal 20" xfId="2289" xr:uid="{00000000-0005-0000-0000-00001F090000}"/>
    <cellStyle name="Normal 20 2" xfId="2290" xr:uid="{00000000-0005-0000-0000-000020090000}"/>
    <cellStyle name="Normal 200" xfId="2291" xr:uid="{00000000-0005-0000-0000-000021090000}"/>
    <cellStyle name="Normal 200 2" xfId="2292" xr:uid="{00000000-0005-0000-0000-000022090000}"/>
    <cellStyle name="Normal 201" xfId="2293" xr:uid="{00000000-0005-0000-0000-000023090000}"/>
    <cellStyle name="Normal 201 2" xfId="2294" xr:uid="{00000000-0005-0000-0000-000024090000}"/>
    <cellStyle name="Normal 201 2 2" xfId="2295" xr:uid="{00000000-0005-0000-0000-000025090000}"/>
    <cellStyle name="Normal 201 2 3" xfId="2296" xr:uid="{00000000-0005-0000-0000-000026090000}"/>
    <cellStyle name="Normal 201 3" xfId="2297" xr:uid="{00000000-0005-0000-0000-000027090000}"/>
    <cellStyle name="Normal 201 3 2" xfId="2298" xr:uid="{00000000-0005-0000-0000-000028090000}"/>
    <cellStyle name="Normal 202" xfId="2299" xr:uid="{00000000-0005-0000-0000-000029090000}"/>
    <cellStyle name="Normal 202 2" xfId="2300" xr:uid="{00000000-0005-0000-0000-00002A090000}"/>
    <cellStyle name="Normal 203" xfId="2301" xr:uid="{00000000-0005-0000-0000-00002B090000}"/>
    <cellStyle name="Normal 204" xfId="2302" xr:uid="{00000000-0005-0000-0000-00002C090000}"/>
    <cellStyle name="Normal 205" xfId="2303" xr:uid="{00000000-0005-0000-0000-00002D090000}"/>
    <cellStyle name="Normal 206" xfId="2304" xr:uid="{00000000-0005-0000-0000-00002E090000}"/>
    <cellStyle name="Normal 207" xfId="2305" xr:uid="{00000000-0005-0000-0000-00002F090000}"/>
    <cellStyle name="Normal 208" xfId="2306" xr:uid="{00000000-0005-0000-0000-000030090000}"/>
    <cellStyle name="Normal 209" xfId="2307" xr:uid="{00000000-0005-0000-0000-000031090000}"/>
    <cellStyle name="Normal 21" xfId="2308" xr:uid="{00000000-0005-0000-0000-000032090000}"/>
    <cellStyle name="Normal 210" xfId="2309" xr:uid="{00000000-0005-0000-0000-000033090000}"/>
    <cellStyle name="Normal 211" xfId="2310" xr:uid="{00000000-0005-0000-0000-000034090000}"/>
    <cellStyle name="Normal 212" xfId="2311" xr:uid="{00000000-0005-0000-0000-000035090000}"/>
    <cellStyle name="Normal 213" xfId="2312" xr:uid="{00000000-0005-0000-0000-000036090000}"/>
    <cellStyle name="Normal 214" xfId="2313" xr:uid="{00000000-0005-0000-0000-000037090000}"/>
    <cellStyle name="Normal 215" xfId="2314" xr:uid="{00000000-0005-0000-0000-000038090000}"/>
    <cellStyle name="Normal 216" xfId="2315" xr:uid="{00000000-0005-0000-0000-000039090000}"/>
    <cellStyle name="Normal 217" xfId="2316" xr:uid="{00000000-0005-0000-0000-00003A090000}"/>
    <cellStyle name="Normal 218" xfId="2317" xr:uid="{00000000-0005-0000-0000-00003B090000}"/>
    <cellStyle name="Normal 219" xfId="2318" xr:uid="{00000000-0005-0000-0000-00003C090000}"/>
    <cellStyle name="Normal 22" xfId="2319" xr:uid="{00000000-0005-0000-0000-00003D090000}"/>
    <cellStyle name="Normal 22 2" xfId="2320" xr:uid="{00000000-0005-0000-0000-00003E090000}"/>
    <cellStyle name="Normal 220" xfId="2321" xr:uid="{00000000-0005-0000-0000-00003F090000}"/>
    <cellStyle name="Normal 220 2" xfId="2322" xr:uid="{00000000-0005-0000-0000-000040090000}"/>
    <cellStyle name="Normal 221" xfId="2323" xr:uid="{00000000-0005-0000-0000-000041090000}"/>
    <cellStyle name="Normal 222" xfId="2324" xr:uid="{00000000-0005-0000-0000-000042090000}"/>
    <cellStyle name="Normal 223" xfId="2325" xr:uid="{00000000-0005-0000-0000-000043090000}"/>
    <cellStyle name="Normal 224" xfId="2326" xr:uid="{00000000-0005-0000-0000-000044090000}"/>
    <cellStyle name="Normal 225" xfId="2327" xr:uid="{00000000-0005-0000-0000-000045090000}"/>
    <cellStyle name="Normal 226" xfId="2328" xr:uid="{00000000-0005-0000-0000-000046090000}"/>
    <cellStyle name="Normal 227" xfId="2329" xr:uid="{00000000-0005-0000-0000-000047090000}"/>
    <cellStyle name="Normal 228" xfId="2330" xr:uid="{00000000-0005-0000-0000-000048090000}"/>
    <cellStyle name="Normal 229" xfId="2331" xr:uid="{00000000-0005-0000-0000-000049090000}"/>
    <cellStyle name="Normal 23" xfId="2332" xr:uid="{00000000-0005-0000-0000-00004A090000}"/>
    <cellStyle name="Normal 230" xfId="2333" xr:uid="{00000000-0005-0000-0000-00004B090000}"/>
    <cellStyle name="Normal 231" xfId="2334" xr:uid="{00000000-0005-0000-0000-00004C090000}"/>
    <cellStyle name="Normal 232" xfId="2335" xr:uid="{00000000-0005-0000-0000-00004D090000}"/>
    <cellStyle name="Normal 233" xfId="2336" xr:uid="{00000000-0005-0000-0000-00004E090000}"/>
    <cellStyle name="Normal 234" xfId="2337" xr:uid="{00000000-0005-0000-0000-00004F090000}"/>
    <cellStyle name="Normal 235" xfId="2338" xr:uid="{00000000-0005-0000-0000-000050090000}"/>
    <cellStyle name="Normal 236" xfId="2339" xr:uid="{00000000-0005-0000-0000-000051090000}"/>
    <cellStyle name="Normal 237" xfId="2340" xr:uid="{00000000-0005-0000-0000-000052090000}"/>
    <cellStyle name="Normal 238" xfId="2341" xr:uid="{00000000-0005-0000-0000-000053090000}"/>
    <cellStyle name="Normal 239" xfId="2342" xr:uid="{00000000-0005-0000-0000-000054090000}"/>
    <cellStyle name="Normal 24" xfId="2343" xr:uid="{00000000-0005-0000-0000-000055090000}"/>
    <cellStyle name="Normal 240" xfId="2344" xr:uid="{00000000-0005-0000-0000-000056090000}"/>
    <cellStyle name="Normal 241" xfId="2345" xr:uid="{00000000-0005-0000-0000-000057090000}"/>
    <cellStyle name="Normal 242" xfId="2346" xr:uid="{00000000-0005-0000-0000-000058090000}"/>
    <cellStyle name="Normal 243" xfId="2347" xr:uid="{00000000-0005-0000-0000-000059090000}"/>
    <cellStyle name="Normal 244" xfId="2348" xr:uid="{00000000-0005-0000-0000-00005A090000}"/>
    <cellStyle name="Normal 245" xfId="2349" xr:uid="{00000000-0005-0000-0000-00005B090000}"/>
    <cellStyle name="Normal 246" xfId="2350" xr:uid="{00000000-0005-0000-0000-00005C090000}"/>
    <cellStyle name="Normal 247" xfId="2351" xr:uid="{00000000-0005-0000-0000-00005D090000}"/>
    <cellStyle name="Normal 248" xfId="2352" xr:uid="{00000000-0005-0000-0000-00005E090000}"/>
    <cellStyle name="Normal 249" xfId="2353" xr:uid="{00000000-0005-0000-0000-00005F090000}"/>
    <cellStyle name="Normal 25" xfId="2354" xr:uid="{00000000-0005-0000-0000-000060090000}"/>
    <cellStyle name="Normal 250" xfId="2355" xr:uid="{00000000-0005-0000-0000-000061090000}"/>
    <cellStyle name="Normal 250 2" xfId="2356" xr:uid="{00000000-0005-0000-0000-000062090000}"/>
    <cellStyle name="Normal 251" xfId="2357" xr:uid="{00000000-0005-0000-0000-000063090000}"/>
    <cellStyle name="Normal 252" xfId="2358" xr:uid="{00000000-0005-0000-0000-000064090000}"/>
    <cellStyle name="Normal 253" xfId="2359" xr:uid="{00000000-0005-0000-0000-000065090000}"/>
    <cellStyle name="Normal 254" xfId="2360" xr:uid="{00000000-0005-0000-0000-000066090000}"/>
    <cellStyle name="Normal 255" xfId="2361" xr:uid="{00000000-0005-0000-0000-000067090000}"/>
    <cellStyle name="Normal 256" xfId="2362" xr:uid="{00000000-0005-0000-0000-000068090000}"/>
    <cellStyle name="Normal 257" xfId="2363" xr:uid="{00000000-0005-0000-0000-000069090000}"/>
    <cellStyle name="Normal 258" xfId="2364" xr:uid="{00000000-0005-0000-0000-00006A090000}"/>
    <cellStyle name="Normal 259" xfId="2365" xr:uid="{00000000-0005-0000-0000-00006B090000}"/>
    <cellStyle name="Normal 26" xfId="2366" xr:uid="{00000000-0005-0000-0000-00006C090000}"/>
    <cellStyle name="Normal 260" xfId="2367" xr:uid="{00000000-0005-0000-0000-00006D090000}"/>
    <cellStyle name="Normal 261" xfId="2368" xr:uid="{00000000-0005-0000-0000-00006E090000}"/>
    <cellStyle name="Normal 262" xfId="2369" xr:uid="{00000000-0005-0000-0000-00006F090000}"/>
    <cellStyle name="Normal 263" xfId="2370" xr:uid="{00000000-0005-0000-0000-000070090000}"/>
    <cellStyle name="Normal 264" xfId="2371" xr:uid="{00000000-0005-0000-0000-000071090000}"/>
    <cellStyle name="Normal 265" xfId="2372" xr:uid="{00000000-0005-0000-0000-000072090000}"/>
    <cellStyle name="Normal 266" xfId="2373" xr:uid="{00000000-0005-0000-0000-000073090000}"/>
    <cellStyle name="Normal 267" xfId="2374" xr:uid="{00000000-0005-0000-0000-000074090000}"/>
    <cellStyle name="Normal 268" xfId="2375" xr:uid="{00000000-0005-0000-0000-000075090000}"/>
    <cellStyle name="Normal 269" xfId="2376" xr:uid="{00000000-0005-0000-0000-000076090000}"/>
    <cellStyle name="Normal 27" xfId="2377" xr:uid="{00000000-0005-0000-0000-000077090000}"/>
    <cellStyle name="Normal 27 2" xfId="2378" xr:uid="{00000000-0005-0000-0000-000078090000}"/>
    <cellStyle name="Normal 27 2 2" xfId="2379" xr:uid="{00000000-0005-0000-0000-000079090000}"/>
    <cellStyle name="Normal 27 3" xfId="2380" xr:uid="{00000000-0005-0000-0000-00007A090000}"/>
    <cellStyle name="Normal 270" xfId="2381" xr:uid="{00000000-0005-0000-0000-00007B090000}"/>
    <cellStyle name="Normal 271" xfId="2382" xr:uid="{00000000-0005-0000-0000-00007C090000}"/>
    <cellStyle name="Normal 272" xfId="2383" xr:uid="{00000000-0005-0000-0000-00007D090000}"/>
    <cellStyle name="Normal 273" xfId="2384" xr:uid="{00000000-0005-0000-0000-00007E090000}"/>
    <cellStyle name="Normal 274" xfId="2385" xr:uid="{00000000-0005-0000-0000-00007F090000}"/>
    <cellStyle name="Normal 275" xfId="2386" xr:uid="{00000000-0005-0000-0000-000080090000}"/>
    <cellStyle name="Normal 276" xfId="2387" xr:uid="{00000000-0005-0000-0000-000081090000}"/>
    <cellStyle name="Normal 276 2" xfId="2388" xr:uid="{00000000-0005-0000-0000-000082090000}"/>
    <cellStyle name="Normal 277" xfId="2389" xr:uid="{00000000-0005-0000-0000-000083090000}"/>
    <cellStyle name="Normal 278" xfId="2390" xr:uid="{00000000-0005-0000-0000-000084090000}"/>
    <cellStyle name="Normal 279" xfId="2391" xr:uid="{00000000-0005-0000-0000-000085090000}"/>
    <cellStyle name="Normal 28" xfId="2392" xr:uid="{00000000-0005-0000-0000-000086090000}"/>
    <cellStyle name="Normal 280" xfId="2393" xr:uid="{00000000-0005-0000-0000-000087090000}"/>
    <cellStyle name="Normal 281" xfId="2394" xr:uid="{00000000-0005-0000-0000-000088090000}"/>
    <cellStyle name="Normal 282" xfId="2395" xr:uid="{00000000-0005-0000-0000-000089090000}"/>
    <cellStyle name="Normal 283" xfId="2396" xr:uid="{00000000-0005-0000-0000-00008A090000}"/>
    <cellStyle name="Normal 284" xfId="2397" xr:uid="{00000000-0005-0000-0000-00008B090000}"/>
    <cellStyle name="Normal 285" xfId="2398" xr:uid="{00000000-0005-0000-0000-00008C090000}"/>
    <cellStyle name="Normal 286" xfId="2399" xr:uid="{00000000-0005-0000-0000-00008D090000}"/>
    <cellStyle name="Normal 286 2" xfId="2400" xr:uid="{00000000-0005-0000-0000-00008E090000}"/>
    <cellStyle name="Normal 287" xfId="2401" xr:uid="{00000000-0005-0000-0000-00008F090000}"/>
    <cellStyle name="Normal 287 2" xfId="2402" xr:uid="{00000000-0005-0000-0000-000090090000}"/>
    <cellStyle name="Normal 288" xfId="2403" xr:uid="{00000000-0005-0000-0000-000091090000}"/>
    <cellStyle name="Normal 288 2" xfId="2404" xr:uid="{00000000-0005-0000-0000-000092090000}"/>
    <cellStyle name="Normal 289" xfId="2405" xr:uid="{00000000-0005-0000-0000-000093090000}"/>
    <cellStyle name="Normal 29" xfId="2406" xr:uid="{00000000-0005-0000-0000-000094090000}"/>
    <cellStyle name="Normal 290" xfId="2407" xr:uid="{00000000-0005-0000-0000-000095090000}"/>
    <cellStyle name="Normal 291" xfId="2408" xr:uid="{00000000-0005-0000-0000-000096090000}"/>
    <cellStyle name="Normal 292" xfId="2409" xr:uid="{00000000-0005-0000-0000-000097090000}"/>
    <cellStyle name="Normal 293" xfId="2410" xr:uid="{00000000-0005-0000-0000-000098090000}"/>
    <cellStyle name="Normal 294" xfId="2411" xr:uid="{00000000-0005-0000-0000-000099090000}"/>
    <cellStyle name="Normal 295" xfId="2412" xr:uid="{00000000-0005-0000-0000-00009A090000}"/>
    <cellStyle name="Normal 296" xfId="2413" xr:uid="{00000000-0005-0000-0000-00009B090000}"/>
    <cellStyle name="Normal 296 2" xfId="2414" xr:uid="{00000000-0005-0000-0000-00009C090000}"/>
    <cellStyle name="Normal 297" xfId="2415" xr:uid="{00000000-0005-0000-0000-00009D090000}"/>
    <cellStyle name="Normal 298" xfId="2416" xr:uid="{00000000-0005-0000-0000-00009E090000}"/>
    <cellStyle name="Normal 299" xfId="2417" xr:uid="{00000000-0005-0000-0000-00009F090000}"/>
    <cellStyle name="Normal 3" xfId="2418" xr:uid="{00000000-0005-0000-0000-0000A0090000}"/>
    <cellStyle name="Normal 3 10" xfId="2419" xr:uid="{00000000-0005-0000-0000-0000A1090000}"/>
    <cellStyle name="Normal 3 10 2" xfId="2420" xr:uid="{00000000-0005-0000-0000-0000A2090000}"/>
    <cellStyle name="Normal 3 11" xfId="2421" xr:uid="{00000000-0005-0000-0000-0000A3090000}"/>
    <cellStyle name="Normal 3 12" xfId="2422" xr:uid="{00000000-0005-0000-0000-0000A4090000}"/>
    <cellStyle name="Normal 3 12 2" xfId="2423" xr:uid="{00000000-0005-0000-0000-0000A5090000}"/>
    <cellStyle name="Normal 3 13" xfId="2424" xr:uid="{00000000-0005-0000-0000-0000A6090000}"/>
    <cellStyle name="Normal 3 13 2" xfId="2425" xr:uid="{00000000-0005-0000-0000-0000A7090000}"/>
    <cellStyle name="Normal 3 14" xfId="2426" xr:uid="{00000000-0005-0000-0000-0000A8090000}"/>
    <cellStyle name="Normal 3 14 2" xfId="2427" xr:uid="{00000000-0005-0000-0000-0000A9090000}"/>
    <cellStyle name="Normal 3 15" xfId="2428" xr:uid="{00000000-0005-0000-0000-0000AA090000}"/>
    <cellStyle name="Normal 3 15 2" xfId="2429" xr:uid="{00000000-0005-0000-0000-0000AB090000}"/>
    <cellStyle name="Normal 3 16" xfId="2430" xr:uid="{00000000-0005-0000-0000-0000AC090000}"/>
    <cellStyle name="Normal 3 16 2" xfId="2431" xr:uid="{00000000-0005-0000-0000-0000AD090000}"/>
    <cellStyle name="Normal 3 17" xfId="2432" xr:uid="{00000000-0005-0000-0000-0000AE090000}"/>
    <cellStyle name="Normal 3 18" xfId="2433" xr:uid="{00000000-0005-0000-0000-0000AF090000}"/>
    <cellStyle name="Normal 3 19" xfId="2434" xr:uid="{00000000-0005-0000-0000-0000B0090000}"/>
    <cellStyle name="Normal 3 2" xfId="2435" xr:uid="{00000000-0005-0000-0000-0000B1090000}"/>
    <cellStyle name="Normal 3 2 2" xfId="2436" xr:uid="{00000000-0005-0000-0000-0000B2090000}"/>
    <cellStyle name="Normal 3 2 2 2" xfId="2437" xr:uid="{00000000-0005-0000-0000-0000B3090000}"/>
    <cellStyle name="Normal 3 2 2 2 2" xfId="2438" xr:uid="{00000000-0005-0000-0000-0000B4090000}"/>
    <cellStyle name="Normal 3 2 2 2 2 2" xfId="2439" xr:uid="{00000000-0005-0000-0000-0000B5090000}"/>
    <cellStyle name="Normal 3 2 2 2 2 2 2" xfId="2440" xr:uid="{00000000-0005-0000-0000-0000B6090000}"/>
    <cellStyle name="Normal 3 2 2 2 2 2 2 2" xfId="2441" xr:uid="{00000000-0005-0000-0000-0000B7090000}"/>
    <cellStyle name="Normal 3 2 2 2 2 2 2 2 2" xfId="2442" xr:uid="{00000000-0005-0000-0000-0000B8090000}"/>
    <cellStyle name="Normal 3 2 2 2 2 2 2 3" xfId="2443" xr:uid="{00000000-0005-0000-0000-0000B9090000}"/>
    <cellStyle name="Normal 3 2 2 2 2 2 3" xfId="2444" xr:uid="{00000000-0005-0000-0000-0000BA090000}"/>
    <cellStyle name="Normal 3 2 2 2 2 2 3 2" xfId="2445" xr:uid="{00000000-0005-0000-0000-0000BB090000}"/>
    <cellStyle name="Normal 3 2 2 2 2 2 3 2 2" xfId="2446" xr:uid="{00000000-0005-0000-0000-0000BC090000}"/>
    <cellStyle name="Normal 3 2 2 2 2 2 3 3" xfId="2447" xr:uid="{00000000-0005-0000-0000-0000BD090000}"/>
    <cellStyle name="Normal 3 2 2 2 2 3" xfId="2448" xr:uid="{00000000-0005-0000-0000-0000BE090000}"/>
    <cellStyle name="Normal 3 2 2 2 2 4" xfId="2449" xr:uid="{00000000-0005-0000-0000-0000BF090000}"/>
    <cellStyle name="Normal 3 2 2 2 2 4 2" xfId="2450" xr:uid="{00000000-0005-0000-0000-0000C0090000}"/>
    <cellStyle name="Normal 3 2 2 2 2 5" xfId="2451" xr:uid="{00000000-0005-0000-0000-0000C1090000}"/>
    <cellStyle name="Normal 3 2 2 2 3" xfId="2452" xr:uid="{00000000-0005-0000-0000-0000C2090000}"/>
    <cellStyle name="Normal 3 2 2 2 3 2" xfId="2453" xr:uid="{00000000-0005-0000-0000-0000C3090000}"/>
    <cellStyle name="Normal 3 2 2 2 3 2 2" xfId="2454" xr:uid="{00000000-0005-0000-0000-0000C4090000}"/>
    <cellStyle name="Normal 3 2 2 2 3 3" xfId="2455" xr:uid="{00000000-0005-0000-0000-0000C5090000}"/>
    <cellStyle name="Normal 3 2 2 2 4" xfId="2456" xr:uid="{00000000-0005-0000-0000-0000C6090000}"/>
    <cellStyle name="Normal 3 2 2 2 4 2" xfId="2457" xr:uid="{00000000-0005-0000-0000-0000C7090000}"/>
    <cellStyle name="Normal 3 2 2 2 4 2 2" xfId="2458" xr:uid="{00000000-0005-0000-0000-0000C8090000}"/>
    <cellStyle name="Normal 3 2 2 2 4 3" xfId="2459" xr:uid="{00000000-0005-0000-0000-0000C9090000}"/>
    <cellStyle name="Normal 3 2 2 2 5" xfId="2460" xr:uid="{00000000-0005-0000-0000-0000CA090000}"/>
    <cellStyle name="Normal 3 2 2 3" xfId="2461" xr:uid="{00000000-0005-0000-0000-0000CB090000}"/>
    <cellStyle name="Normal 3 2 2 3 2" xfId="2462" xr:uid="{00000000-0005-0000-0000-0000CC090000}"/>
    <cellStyle name="Normal 3 2 2 3 2 2" xfId="2463" xr:uid="{00000000-0005-0000-0000-0000CD090000}"/>
    <cellStyle name="Normal 3 2 2 3 2 2 2" xfId="2464" xr:uid="{00000000-0005-0000-0000-0000CE090000}"/>
    <cellStyle name="Normal 3 2 2 3 2 3" xfId="2465" xr:uid="{00000000-0005-0000-0000-0000CF090000}"/>
    <cellStyle name="Normal 3 2 2 3 3" xfId="2466" xr:uid="{00000000-0005-0000-0000-0000D0090000}"/>
    <cellStyle name="Normal 3 2 2 3 3 2" xfId="2467" xr:uid="{00000000-0005-0000-0000-0000D1090000}"/>
    <cellStyle name="Normal 3 2 2 3 3 2 2" xfId="2468" xr:uid="{00000000-0005-0000-0000-0000D2090000}"/>
    <cellStyle name="Normal 3 2 2 3 3 3" xfId="2469" xr:uid="{00000000-0005-0000-0000-0000D3090000}"/>
    <cellStyle name="Normal 3 2 2 4" xfId="2470" xr:uid="{00000000-0005-0000-0000-0000D4090000}"/>
    <cellStyle name="Normal 3 2 2 5" xfId="2471" xr:uid="{00000000-0005-0000-0000-0000D5090000}"/>
    <cellStyle name="Normal 3 2 2 6" xfId="2472" xr:uid="{00000000-0005-0000-0000-0000D6090000}"/>
    <cellStyle name="Normal 3 2 3" xfId="2473" xr:uid="{00000000-0005-0000-0000-0000D7090000}"/>
    <cellStyle name="Normal 3 2 3 2" xfId="2474" xr:uid="{00000000-0005-0000-0000-0000D8090000}"/>
    <cellStyle name="Normal 3 2 3 2 2" xfId="2475" xr:uid="{00000000-0005-0000-0000-0000D9090000}"/>
    <cellStyle name="Normal 3 2 3 2 2 2" xfId="2476" xr:uid="{00000000-0005-0000-0000-0000DA090000}"/>
    <cellStyle name="Normal 3 2 3 2 2 2 2" xfId="2477" xr:uid="{00000000-0005-0000-0000-0000DB090000}"/>
    <cellStyle name="Normal 3 2 3 2 2 3" xfId="2478" xr:uid="{00000000-0005-0000-0000-0000DC090000}"/>
    <cellStyle name="Normal 3 2 3 2 3" xfId="2479" xr:uid="{00000000-0005-0000-0000-0000DD090000}"/>
    <cellStyle name="Normal 3 2 3 2 3 2" xfId="2480" xr:uid="{00000000-0005-0000-0000-0000DE090000}"/>
    <cellStyle name="Normal 3 2 3 2 3 2 2" xfId="2481" xr:uid="{00000000-0005-0000-0000-0000DF090000}"/>
    <cellStyle name="Normal 3 2 3 2 3 3" xfId="2482" xr:uid="{00000000-0005-0000-0000-0000E0090000}"/>
    <cellStyle name="Normal 3 2 3 3" xfId="2483" xr:uid="{00000000-0005-0000-0000-0000E1090000}"/>
    <cellStyle name="Normal 3 2 4" xfId="2484" xr:uid="{00000000-0005-0000-0000-0000E2090000}"/>
    <cellStyle name="Normal 3 2 4 2" xfId="2485" xr:uid="{00000000-0005-0000-0000-0000E3090000}"/>
    <cellStyle name="Normal 3 2 4 2 2" xfId="2486" xr:uid="{00000000-0005-0000-0000-0000E4090000}"/>
    <cellStyle name="Normal 3 2 4 3" xfId="2487" xr:uid="{00000000-0005-0000-0000-0000E5090000}"/>
    <cellStyle name="Normal 3 2 5" xfId="2488" xr:uid="{00000000-0005-0000-0000-0000E6090000}"/>
    <cellStyle name="Normal 3 2 5 2" xfId="2489" xr:uid="{00000000-0005-0000-0000-0000E7090000}"/>
    <cellStyle name="Normal 3 2 5 2 2" xfId="2490" xr:uid="{00000000-0005-0000-0000-0000E8090000}"/>
    <cellStyle name="Normal 3 2 5 3" xfId="2491" xr:uid="{00000000-0005-0000-0000-0000E9090000}"/>
    <cellStyle name="Normal 3 2 6" xfId="2492" xr:uid="{00000000-0005-0000-0000-0000EA090000}"/>
    <cellStyle name="Normal 3 20" xfId="2493" xr:uid="{00000000-0005-0000-0000-0000EB090000}"/>
    <cellStyle name="Normal 3 21" xfId="2494" xr:uid="{00000000-0005-0000-0000-0000EC090000}"/>
    <cellStyle name="Normal 3 22" xfId="2495" xr:uid="{00000000-0005-0000-0000-0000ED090000}"/>
    <cellStyle name="Normal 3 23" xfId="2496" xr:uid="{00000000-0005-0000-0000-0000EE090000}"/>
    <cellStyle name="Normal 3 24" xfId="2497" xr:uid="{00000000-0005-0000-0000-0000EF090000}"/>
    <cellStyle name="Normal 3 25" xfId="2498" xr:uid="{00000000-0005-0000-0000-0000F0090000}"/>
    <cellStyle name="Normal 3 26" xfId="2499" xr:uid="{00000000-0005-0000-0000-0000F1090000}"/>
    <cellStyle name="Normal 3 27" xfId="2500" xr:uid="{00000000-0005-0000-0000-0000F2090000}"/>
    <cellStyle name="Normal 3 28" xfId="2501" xr:uid="{00000000-0005-0000-0000-0000F3090000}"/>
    <cellStyle name="Normal 3 3" xfId="2502" xr:uid="{00000000-0005-0000-0000-0000F4090000}"/>
    <cellStyle name="Normal 3 3 2" xfId="2503" xr:uid="{00000000-0005-0000-0000-0000F5090000}"/>
    <cellStyle name="Normal 3 3 2 2" xfId="2504" xr:uid="{00000000-0005-0000-0000-0000F6090000}"/>
    <cellStyle name="Normal 3 3 2 2 2" xfId="2505" xr:uid="{00000000-0005-0000-0000-0000F7090000}"/>
    <cellStyle name="Normal 3 3 2 2 2 2" xfId="2506" xr:uid="{00000000-0005-0000-0000-0000F8090000}"/>
    <cellStyle name="Normal 3 3 2 2 2 2 2" xfId="2507" xr:uid="{00000000-0005-0000-0000-0000F9090000}"/>
    <cellStyle name="Normal 3 3 2 2 2 3" xfId="2508" xr:uid="{00000000-0005-0000-0000-0000FA090000}"/>
    <cellStyle name="Normal 3 3 2 2 3" xfId="2509" xr:uid="{00000000-0005-0000-0000-0000FB090000}"/>
    <cellStyle name="Normal 3 3 2 2 3 2" xfId="2510" xr:uid="{00000000-0005-0000-0000-0000FC090000}"/>
    <cellStyle name="Normal 3 3 2 2 3 2 2" xfId="2511" xr:uid="{00000000-0005-0000-0000-0000FD090000}"/>
    <cellStyle name="Normal 3 3 2 2 3 3" xfId="2512" xr:uid="{00000000-0005-0000-0000-0000FE090000}"/>
    <cellStyle name="Normal 3 3 2 2 4" xfId="2513" xr:uid="{00000000-0005-0000-0000-0000FF090000}"/>
    <cellStyle name="Normal 3 3 2 2 4 2" xfId="2514" xr:uid="{00000000-0005-0000-0000-0000000A0000}"/>
    <cellStyle name="Normal 3 3 2 2 5" xfId="2515" xr:uid="{00000000-0005-0000-0000-0000010A0000}"/>
    <cellStyle name="Normal 3 3 2 3" xfId="2516" xr:uid="{00000000-0005-0000-0000-0000020A0000}"/>
    <cellStyle name="Normal 3 3 2 3 2" xfId="2517" xr:uid="{00000000-0005-0000-0000-0000030A0000}"/>
    <cellStyle name="Normal 3 3 2 3 2 2" xfId="2518" xr:uid="{00000000-0005-0000-0000-0000040A0000}"/>
    <cellStyle name="Normal 3 3 2 3 3" xfId="2519" xr:uid="{00000000-0005-0000-0000-0000050A0000}"/>
    <cellStyle name="Normal 3 3 2 4" xfId="2520" xr:uid="{00000000-0005-0000-0000-0000060A0000}"/>
    <cellStyle name="Normal 3 3 2 4 2" xfId="2521" xr:uid="{00000000-0005-0000-0000-0000070A0000}"/>
    <cellStyle name="Normal 3 3 2 4 2 2" xfId="2522" xr:uid="{00000000-0005-0000-0000-0000080A0000}"/>
    <cellStyle name="Normal 3 3 2 4 3" xfId="2523" xr:uid="{00000000-0005-0000-0000-0000090A0000}"/>
    <cellStyle name="Normal 3 3 2 5" xfId="2524" xr:uid="{00000000-0005-0000-0000-00000A0A0000}"/>
    <cellStyle name="Normal 3 3 2 5 2" xfId="2525" xr:uid="{00000000-0005-0000-0000-00000B0A0000}"/>
    <cellStyle name="Normal 3 3 2 6" xfId="2526" xr:uid="{00000000-0005-0000-0000-00000C0A0000}"/>
    <cellStyle name="Normal 3 3 3" xfId="2527" xr:uid="{00000000-0005-0000-0000-00000D0A0000}"/>
    <cellStyle name="Normal 3 3 3 2" xfId="2528" xr:uid="{00000000-0005-0000-0000-00000E0A0000}"/>
    <cellStyle name="Normal 3 3 3 2 2" xfId="2529" xr:uid="{00000000-0005-0000-0000-00000F0A0000}"/>
    <cellStyle name="Normal 3 3 3 2 2 2" xfId="2530" xr:uid="{00000000-0005-0000-0000-0000100A0000}"/>
    <cellStyle name="Normal 3 3 3 2 3" xfId="2531" xr:uid="{00000000-0005-0000-0000-0000110A0000}"/>
    <cellStyle name="Normal 3 3 3 3" xfId="2532" xr:uid="{00000000-0005-0000-0000-0000120A0000}"/>
    <cellStyle name="Normal 3 3 3 3 2" xfId="2533" xr:uid="{00000000-0005-0000-0000-0000130A0000}"/>
    <cellStyle name="Normal 3 3 3 3 2 2" xfId="2534" xr:uid="{00000000-0005-0000-0000-0000140A0000}"/>
    <cellStyle name="Normal 3 3 3 3 3" xfId="2535" xr:uid="{00000000-0005-0000-0000-0000150A0000}"/>
    <cellStyle name="Normal 3 3 3 4" xfId="2536" xr:uid="{00000000-0005-0000-0000-0000160A0000}"/>
    <cellStyle name="Normal 3 3 3 4 2" xfId="2537" xr:uid="{00000000-0005-0000-0000-0000170A0000}"/>
    <cellStyle name="Normal 3 3 3 5" xfId="2538" xr:uid="{00000000-0005-0000-0000-0000180A0000}"/>
    <cellStyle name="Normal 3 3 4" xfId="2539" xr:uid="{00000000-0005-0000-0000-0000190A0000}"/>
    <cellStyle name="Normal 3 3 4 2" xfId="2540" xr:uid="{00000000-0005-0000-0000-00001A0A0000}"/>
    <cellStyle name="Normal 3 3 4 2 2" xfId="2541" xr:uid="{00000000-0005-0000-0000-00001B0A0000}"/>
    <cellStyle name="Normal 3 3 4 3" xfId="2542" xr:uid="{00000000-0005-0000-0000-00001C0A0000}"/>
    <cellStyle name="Normal 3 3 5" xfId="2543" xr:uid="{00000000-0005-0000-0000-00001D0A0000}"/>
    <cellStyle name="Normal 3 3 5 2" xfId="2544" xr:uid="{00000000-0005-0000-0000-00001E0A0000}"/>
    <cellStyle name="Normal 3 3 5 2 2" xfId="2545" xr:uid="{00000000-0005-0000-0000-00001F0A0000}"/>
    <cellStyle name="Normal 3 3 5 3" xfId="2546" xr:uid="{00000000-0005-0000-0000-0000200A0000}"/>
    <cellStyle name="Normal 3 3 6" xfId="2547" xr:uid="{00000000-0005-0000-0000-0000210A0000}"/>
    <cellStyle name="Normal 3 3 6 2" xfId="2548" xr:uid="{00000000-0005-0000-0000-0000220A0000}"/>
    <cellStyle name="Normal 3 3 7" xfId="2549" xr:uid="{00000000-0005-0000-0000-0000230A0000}"/>
    <cellStyle name="Normal 3 4" xfId="2550" xr:uid="{00000000-0005-0000-0000-0000240A0000}"/>
    <cellStyle name="Normal 3 4 2" xfId="2551" xr:uid="{00000000-0005-0000-0000-0000250A0000}"/>
    <cellStyle name="Normal 3 4 2 2" xfId="2552" xr:uid="{00000000-0005-0000-0000-0000260A0000}"/>
    <cellStyle name="Normal 3 4 2 2 2" xfId="2553" xr:uid="{00000000-0005-0000-0000-0000270A0000}"/>
    <cellStyle name="Normal 3 4 2 2 2 2" xfId="2554" xr:uid="{00000000-0005-0000-0000-0000280A0000}"/>
    <cellStyle name="Normal 3 4 2 2 2 2 2" xfId="2555" xr:uid="{00000000-0005-0000-0000-0000290A0000}"/>
    <cellStyle name="Normal 3 4 2 2 2 3" xfId="2556" xr:uid="{00000000-0005-0000-0000-00002A0A0000}"/>
    <cellStyle name="Normal 3 4 2 2 3" xfId="2557" xr:uid="{00000000-0005-0000-0000-00002B0A0000}"/>
    <cellStyle name="Normal 3 4 2 2 3 2" xfId="2558" xr:uid="{00000000-0005-0000-0000-00002C0A0000}"/>
    <cellStyle name="Normal 3 4 2 2 3 2 2" xfId="2559" xr:uid="{00000000-0005-0000-0000-00002D0A0000}"/>
    <cellStyle name="Normal 3 4 2 2 3 3" xfId="2560" xr:uid="{00000000-0005-0000-0000-00002E0A0000}"/>
    <cellStyle name="Normal 3 4 2 2 4" xfId="2561" xr:uid="{00000000-0005-0000-0000-00002F0A0000}"/>
    <cellStyle name="Normal 3 4 2 2 4 2" xfId="2562" xr:uid="{00000000-0005-0000-0000-0000300A0000}"/>
    <cellStyle name="Normal 3 4 2 2 4 2 2" xfId="2563" xr:uid="{00000000-0005-0000-0000-0000310A0000}"/>
    <cellStyle name="Normal 3 4 2 2 4 3" xfId="2564" xr:uid="{00000000-0005-0000-0000-0000320A0000}"/>
    <cellStyle name="Normal 3 4 2 3" xfId="2565" xr:uid="{00000000-0005-0000-0000-0000330A0000}"/>
    <cellStyle name="Normal 3 4 2 4" xfId="2566" xr:uid="{00000000-0005-0000-0000-0000340A0000}"/>
    <cellStyle name="Normal 3 4 2 4 2" xfId="2567" xr:uid="{00000000-0005-0000-0000-0000350A0000}"/>
    <cellStyle name="Normal 3 4 2 4 2 2" xfId="2568" xr:uid="{00000000-0005-0000-0000-0000360A0000}"/>
    <cellStyle name="Normal 3 4 2 4 3" xfId="2569" xr:uid="{00000000-0005-0000-0000-0000370A0000}"/>
    <cellStyle name="Normal 3 4 2 5" xfId="2570" xr:uid="{00000000-0005-0000-0000-0000380A0000}"/>
    <cellStyle name="Normal 3 4 2 5 2" xfId="2571" xr:uid="{00000000-0005-0000-0000-0000390A0000}"/>
    <cellStyle name="Normal 3 4 2 6" xfId="2572" xr:uid="{00000000-0005-0000-0000-00003A0A0000}"/>
    <cellStyle name="Normal 3 4 3" xfId="2573" xr:uid="{00000000-0005-0000-0000-00003B0A0000}"/>
    <cellStyle name="Normal 3 4 3 2" xfId="2574" xr:uid="{00000000-0005-0000-0000-00003C0A0000}"/>
    <cellStyle name="Normal 3 4 3 2 2" xfId="2575" xr:uid="{00000000-0005-0000-0000-00003D0A0000}"/>
    <cellStyle name="Normal 3 4 3 2 2 2" xfId="2576" xr:uid="{00000000-0005-0000-0000-00003E0A0000}"/>
    <cellStyle name="Normal 3 4 3 2 3" xfId="2577" xr:uid="{00000000-0005-0000-0000-00003F0A0000}"/>
    <cellStyle name="Normal 3 4 3 3" xfId="2578" xr:uid="{00000000-0005-0000-0000-0000400A0000}"/>
    <cellStyle name="Normal 3 4 3 3 2" xfId="2579" xr:uid="{00000000-0005-0000-0000-0000410A0000}"/>
    <cellStyle name="Normal 3 4 3 4" xfId="2580" xr:uid="{00000000-0005-0000-0000-0000420A0000}"/>
    <cellStyle name="Normal 3 4 4" xfId="2581" xr:uid="{00000000-0005-0000-0000-0000430A0000}"/>
    <cellStyle name="Normal 3 4 4 2" xfId="2582" xr:uid="{00000000-0005-0000-0000-0000440A0000}"/>
    <cellStyle name="Normal 3 4 4 2 2" xfId="2583" xr:uid="{00000000-0005-0000-0000-0000450A0000}"/>
    <cellStyle name="Normal 3 4 4 3" xfId="2584" xr:uid="{00000000-0005-0000-0000-0000460A0000}"/>
    <cellStyle name="Normal 3 4 5" xfId="2585" xr:uid="{00000000-0005-0000-0000-0000470A0000}"/>
    <cellStyle name="Normal 3 4 5 2" xfId="2586" xr:uid="{00000000-0005-0000-0000-0000480A0000}"/>
    <cellStyle name="Normal 3 4 5 2 2" xfId="2587" xr:uid="{00000000-0005-0000-0000-0000490A0000}"/>
    <cellStyle name="Normal 3 4 5 3" xfId="2588" xr:uid="{00000000-0005-0000-0000-00004A0A0000}"/>
    <cellStyle name="Normal 3 4 6" xfId="2589" xr:uid="{00000000-0005-0000-0000-00004B0A0000}"/>
    <cellStyle name="Normal 3 4 6 2" xfId="2590" xr:uid="{00000000-0005-0000-0000-00004C0A0000}"/>
    <cellStyle name="Normal 3 4 7" xfId="2591" xr:uid="{00000000-0005-0000-0000-00004D0A0000}"/>
    <cellStyle name="Normal 3 5" xfId="2592" xr:uid="{00000000-0005-0000-0000-00004E0A0000}"/>
    <cellStyle name="Normal 3 5 2" xfId="2593" xr:uid="{00000000-0005-0000-0000-00004F0A0000}"/>
    <cellStyle name="Normal 3 5 2 2" xfId="2594" xr:uid="{00000000-0005-0000-0000-0000500A0000}"/>
    <cellStyle name="Normal 3 5 2 2 2" xfId="2595" xr:uid="{00000000-0005-0000-0000-0000510A0000}"/>
    <cellStyle name="Normal 3 5 2 2 2 2" xfId="2596" xr:uid="{00000000-0005-0000-0000-0000520A0000}"/>
    <cellStyle name="Normal 3 5 2 2 3" xfId="2597" xr:uid="{00000000-0005-0000-0000-0000530A0000}"/>
    <cellStyle name="Normal 3 5 2 3" xfId="2598" xr:uid="{00000000-0005-0000-0000-0000540A0000}"/>
    <cellStyle name="Normal 3 5 2 3 2" xfId="2599" xr:uid="{00000000-0005-0000-0000-0000550A0000}"/>
    <cellStyle name="Normal 3 5 2 4" xfId="2600" xr:uid="{00000000-0005-0000-0000-0000560A0000}"/>
    <cellStyle name="Normal 3 5 3" xfId="2601" xr:uid="{00000000-0005-0000-0000-0000570A0000}"/>
    <cellStyle name="Normal 3 5 3 2" xfId="2602" xr:uid="{00000000-0005-0000-0000-0000580A0000}"/>
    <cellStyle name="Normal 3 5 3 2 2" xfId="2603" xr:uid="{00000000-0005-0000-0000-0000590A0000}"/>
    <cellStyle name="Normal 3 5 3 3" xfId="2604" xr:uid="{00000000-0005-0000-0000-00005A0A0000}"/>
    <cellStyle name="Normal 3 5 4" xfId="2605" xr:uid="{00000000-0005-0000-0000-00005B0A0000}"/>
    <cellStyle name="Normal 3 5 4 2" xfId="2606" xr:uid="{00000000-0005-0000-0000-00005C0A0000}"/>
    <cellStyle name="Normal 3 5 4 2 2" xfId="2607" xr:uid="{00000000-0005-0000-0000-00005D0A0000}"/>
    <cellStyle name="Normal 3 5 4 3" xfId="2608" xr:uid="{00000000-0005-0000-0000-00005E0A0000}"/>
    <cellStyle name="Normal 3 5 5" xfId="2609" xr:uid="{00000000-0005-0000-0000-00005F0A0000}"/>
    <cellStyle name="Normal 3 5 5 2" xfId="2610" xr:uid="{00000000-0005-0000-0000-0000600A0000}"/>
    <cellStyle name="Normal 3 5 6" xfId="2611" xr:uid="{00000000-0005-0000-0000-0000610A0000}"/>
    <cellStyle name="Normal 3 6" xfId="2612" xr:uid="{00000000-0005-0000-0000-0000620A0000}"/>
    <cellStyle name="Normal 3 6 2" xfId="2613" xr:uid="{00000000-0005-0000-0000-0000630A0000}"/>
    <cellStyle name="Normal 3 6 2 2" xfId="2614" xr:uid="{00000000-0005-0000-0000-0000640A0000}"/>
    <cellStyle name="Normal 3 6 2 2 2" xfId="2615" xr:uid="{00000000-0005-0000-0000-0000650A0000}"/>
    <cellStyle name="Normal 3 6 2 3" xfId="2616" xr:uid="{00000000-0005-0000-0000-0000660A0000}"/>
    <cellStyle name="Normal 3 7" xfId="2617" xr:uid="{00000000-0005-0000-0000-0000670A0000}"/>
    <cellStyle name="Normal 3 7 2" xfId="2618" xr:uid="{00000000-0005-0000-0000-0000680A0000}"/>
    <cellStyle name="Normal 3 7 2 2" xfId="2619" xr:uid="{00000000-0005-0000-0000-0000690A0000}"/>
    <cellStyle name="Normal 3 7 3" xfId="2620" xr:uid="{00000000-0005-0000-0000-00006A0A0000}"/>
    <cellStyle name="Normal 3 8" xfId="2621" xr:uid="{00000000-0005-0000-0000-00006B0A0000}"/>
    <cellStyle name="Normal 3 8 2" xfId="2622" xr:uid="{00000000-0005-0000-0000-00006C0A0000}"/>
    <cellStyle name="Normal 3 8 2 2" xfId="2623" xr:uid="{00000000-0005-0000-0000-00006D0A0000}"/>
    <cellStyle name="Normal 3 8 3" xfId="2624" xr:uid="{00000000-0005-0000-0000-00006E0A0000}"/>
    <cellStyle name="Normal 3 9" xfId="2625" xr:uid="{00000000-0005-0000-0000-00006F0A0000}"/>
    <cellStyle name="Normal 3 9 2" xfId="2626" xr:uid="{00000000-0005-0000-0000-0000700A0000}"/>
    <cellStyle name="Normal 3 9 2 2" xfId="2627" xr:uid="{00000000-0005-0000-0000-0000710A0000}"/>
    <cellStyle name="Normal 3 9 3" xfId="2628" xr:uid="{00000000-0005-0000-0000-0000720A0000}"/>
    <cellStyle name="Normal 3 9 4" xfId="2629" xr:uid="{00000000-0005-0000-0000-0000730A0000}"/>
    <cellStyle name="Normal 30" xfId="2630" xr:uid="{00000000-0005-0000-0000-0000740A0000}"/>
    <cellStyle name="Normal 300" xfId="2631" xr:uid="{00000000-0005-0000-0000-0000750A0000}"/>
    <cellStyle name="Normal 301" xfId="2632" xr:uid="{00000000-0005-0000-0000-0000760A0000}"/>
    <cellStyle name="Normal 302" xfId="2633" xr:uid="{00000000-0005-0000-0000-0000770A0000}"/>
    <cellStyle name="Normal 303" xfId="2634" xr:uid="{00000000-0005-0000-0000-0000780A0000}"/>
    <cellStyle name="Normal 304" xfId="2635" xr:uid="{00000000-0005-0000-0000-0000790A0000}"/>
    <cellStyle name="Normal 305" xfId="2636" xr:uid="{00000000-0005-0000-0000-00007A0A0000}"/>
    <cellStyle name="Normal 306" xfId="2637" xr:uid="{00000000-0005-0000-0000-00007B0A0000}"/>
    <cellStyle name="Normal 307" xfId="2638" xr:uid="{00000000-0005-0000-0000-00007C0A0000}"/>
    <cellStyle name="Normal 308" xfId="2639" xr:uid="{00000000-0005-0000-0000-00007D0A0000}"/>
    <cellStyle name="Normal 309" xfId="2640" xr:uid="{00000000-0005-0000-0000-00007E0A0000}"/>
    <cellStyle name="Normal 31" xfId="2641" xr:uid="{00000000-0005-0000-0000-00007F0A0000}"/>
    <cellStyle name="Normal 310" xfId="2642" xr:uid="{00000000-0005-0000-0000-0000800A0000}"/>
    <cellStyle name="Normal 311" xfId="2643" xr:uid="{00000000-0005-0000-0000-0000810A0000}"/>
    <cellStyle name="Normal 312" xfId="2644" xr:uid="{00000000-0005-0000-0000-0000820A0000}"/>
    <cellStyle name="Normal 313" xfId="2645" xr:uid="{00000000-0005-0000-0000-0000830A0000}"/>
    <cellStyle name="Normal 314" xfId="2646" xr:uid="{00000000-0005-0000-0000-0000840A0000}"/>
    <cellStyle name="Normal 315" xfId="2647" xr:uid="{00000000-0005-0000-0000-0000850A0000}"/>
    <cellStyle name="Normal 316" xfId="2648" xr:uid="{00000000-0005-0000-0000-0000860A0000}"/>
    <cellStyle name="Normal 317" xfId="2649" xr:uid="{00000000-0005-0000-0000-0000870A0000}"/>
    <cellStyle name="Normal 318" xfId="2650" xr:uid="{00000000-0005-0000-0000-0000880A0000}"/>
    <cellStyle name="Normal 319" xfId="2651" xr:uid="{00000000-0005-0000-0000-0000890A0000}"/>
    <cellStyle name="Normal 32" xfId="2652" xr:uid="{00000000-0005-0000-0000-00008A0A0000}"/>
    <cellStyle name="Normal 320" xfId="2653" xr:uid="{00000000-0005-0000-0000-00008B0A0000}"/>
    <cellStyle name="Normal 321" xfId="2654" xr:uid="{00000000-0005-0000-0000-00008C0A0000}"/>
    <cellStyle name="Normal 322" xfId="2655" xr:uid="{00000000-0005-0000-0000-00008D0A0000}"/>
    <cellStyle name="Normal 323" xfId="2656" xr:uid="{00000000-0005-0000-0000-00008E0A0000}"/>
    <cellStyle name="Normal 324" xfId="2657" xr:uid="{00000000-0005-0000-0000-00008F0A0000}"/>
    <cellStyle name="Normal 325" xfId="2658" xr:uid="{00000000-0005-0000-0000-0000900A0000}"/>
    <cellStyle name="Normal 326" xfId="2659" xr:uid="{00000000-0005-0000-0000-0000910A0000}"/>
    <cellStyle name="Normal 327" xfId="2660" xr:uid="{00000000-0005-0000-0000-0000920A0000}"/>
    <cellStyle name="Normal 328" xfId="2661" xr:uid="{00000000-0005-0000-0000-0000930A0000}"/>
    <cellStyle name="Normal 329" xfId="2662" xr:uid="{00000000-0005-0000-0000-0000940A0000}"/>
    <cellStyle name="Normal 33" xfId="2663" xr:uid="{00000000-0005-0000-0000-0000950A0000}"/>
    <cellStyle name="Normal 330" xfId="2664" xr:uid="{00000000-0005-0000-0000-0000960A0000}"/>
    <cellStyle name="Normal 331" xfId="2665" xr:uid="{00000000-0005-0000-0000-0000970A0000}"/>
    <cellStyle name="Normal 332" xfId="2666" xr:uid="{00000000-0005-0000-0000-0000980A0000}"/>
    <cellStyle name="Normal 333" xfId="2667" xr:uid="{00000000-0005-0000-0000-0000990A0000}"/>
    <cellStyle name="Normal 334" xfId="2668" xr:uid="{00000000-0005-0000-0000-00009A0A0000}"/>
    <cellStyle name="Normal 335" xfId="2669" xr:uid="{00000000-0005-0000-0000-00009B0A0000}"/>
    <cellStyle name="Normal 336" xfId="2670" xr:uid="{00000000-0005-0000-0000-00009C0A0000}"/>
    <cellStyle name="Normal 337" xfId="2671" xr:uid="{00000000-0005-0000-0000-00009D0A0000}"/>
    <cellStyle name="Normal 338" xfId="2672" xr:uid="{00000000-0005-0000-0000-00009E0A0000}"/>
    <cellStyle name="Normal 339" xfId="2673" xr:uid="{00000000-0005-0000-0000-00009F0A0000}"/>
    <cellStyle name="Normal 34" xfId="2674" xr:uid="{00000000-0005-0000-0000-0000A00A0000}"/>
    <cellStyle name="Normal 340" xfId="2675" xr:uid="{00000000-0005-0000-0000-0000A10A0000}"/>
    <cellStyle name="Normal 341" xfId="2676" xr:uid="{00000000-0005-0000-0000-0000A20A0000}"/>
    <cellStyle name="Normal 342" xfId="2677" xr:uid="{00000000-0005-0000-0000-0000A30A0000}"/>
    <cellStyle name="Normal 343" xfId="2678" xr:uid="{00000000-0005-0000-0000-0000A40A0000}"/>
    <cellStyle name="Normal 344" xfId="2679" xr:uid="{00000000-0005-0000-0000-0000A50A0000}"/>
    <cellStyle name="Normal 345" xfId="2680" xr:uid="{00000000-0005-0000-0000-0000A60A0000}"/>
    <cellStyle name="Normal 346" xfId="2681" xr:uid="{00000000-0005-0000-0000-0000A70A0000}"/>
    <cellStyle name="Normal 347" xfId="2682" xr:uid="{00000000-0005-0000-0000-0000A80A0000}"/>
    <cellStyle name="Normal 348" xfId="2683" xr:uid="{00000000-0005-0000-0000-0000A90A0000}"/>
    <cellStyle name="Normal 349" xfId="2684" xr:uid="{00000000-0005-0000-0000-0000AA0A0000}"/>
    <cellStyle name="Normal 35" xfId="2685" xr:uid="{00000000-0005-0000-0000-0000AB0A0000}"/>
    <cellStyle name="Normal 350" xfId="2686" xr:uid="{00000000-0005-0000-0000-0000AC0A0000}"/>
    <cellStyle name="Normal 351" xfId="2687" xr:uid="{00000000-0005-0000-0000-0000AD0A0000}"/>
    <cellStyle name="Normal 352" xfId="2688" xr:uid="{00000000-0005-0000-0000-0000AE0A0000}"/>
    <cellStyle name="Normal 353" xfId="2689" xr:uid="{00000000-0005-0000-0000-0000AF0A0000}"/>
    <cellStyle name="Normal 354" xfId="2690" xr:uid="{00000000-0005-0000-0000-0000B00A0000}"/>
    <cellStyle name="Normal 355" xfId="2691" xr:uid="{00000000-0005-0000-0000-0000B10A0000}"/>
    <cellStyle name="Normal 356" xfId="2692" xr:uid="{00000000-0005-0000-0000-0000B20A0000}"/>
    <cellStyle name="Normal 357" xfId="2693" xr:uid="{00000000-0005-0000-0000-0000B30A0000}"/>
    <cellStyle name="Normal 358" xfId="2694" xr:uid="{00000000-0005-0000-0000-0000B40A0000}"/>
    <cellStyle name="Normal 359" xfId="2695" xr:uid="{00000000-0005-0000-0000-0000B50A0000}"/>
    <cellStyle name="Normal 36" xfId="2696" xr:uid="{00000000-0005-0000-0000-0000B60A0000}"/>
    <cellStyle name="Normal 36 2" xfId="2697" xr:uid="{00000000-0005-0000-0000-0000B70A0000}"/>
    <cellStyle name="Normal 360" xfId="2698" xr:uid="{00000000-0005-0000-0000-0000B80A0000}"/>
    <cellStyle name="Normal 361" xfId="2699" xr:uid="{00000000-0005-0000-0000-0000B90A0000}"/>
    <cellStyle name="Normal 362" xfId="2700" xr:uid="{00000000-0005-0000-0000-0000BA0A0000}"/>
    <cellStyle name="Normal 363" xfId="2701" xr:uid="{00000000-0005-0000-0000-0000BB0A0000}"/>
    <cellStyle name="Normal 364" xfId="2702" xr:uid="{00000000-0005-0000-0000-0000BC0A0000}"/>
    <cellStyle name="Normal 365" xfId="2703" xr:uid="{00000000-0005-0000-0000-0000BD0A0000}"/>
    <cellStyle name="Normal 366" xfId="2704" xr:uid="{00000000-0005-0000-0000-0000BE0A0000}"/>
    <cellStyle name="Normal 367" xfId="2705" xr:uid="{00000000-0005-0000-0000-0000BF0A0000}"/>
    <cellStyle name="Normal 368" xfId="2706" xr:uid="{00000000-0005-0000-0000-0000C00A0000}"/>
    <cellStyle name="Normal 37" xfId="2707" xr:uid="{00000000-0005-0000-0000-0000C10A0000}"/>
    <cellStyle name="Normal 37 2" xfId="2708" xr:uid="{00000000-0005-0000-0000-0000C20A0000}"/>
    <cellStyle name="Normal 37 2 2" xfId="2709" xr:uid="{00000000-0005-0000-0000-0000C30A0000}"/>
    <cellStyle name="Normal 37 2 2 2" xfId="2710" xr:uid="{00000000-0005-0000-0000-0000C40A0000}"/>
    <cellStyle name="Normal 37 3" xfId="2711" xr:uid="{00000000-0005-0000-0000-0000C50A0000}"/>
    <cellStyle name="Normal 38" xfId="2712" xr:uid="{00000000-0005-0000-0000-0000C60A0000}"/>
    <cellStyle name="Normal 39" xfId="2713" xr:uid="{00000000-0005-0000-0000-0000C70A0000}"/>
    <cellStyle name="Normal 39 2" xfId="2714" xr:uid="{00000000-0005-0000-0000-0000C80A0000}"/>
    <cellStyle name="Normal 39 2 2" xfId="2715" xr:uid="{00000000-0005-0000-0000-0000C90A0000}"/>
    <cellStyle name="Normal 39 3" xfId="2716" xr:uid="{00000000-0005-0000-0000-0000CA0A0000}"/>
    <cellStyle name="Normal 4" xfId="2717" xr:uid="{00000000-0005-0000-0000-0000CB0A0000}"/>
    <cellStyle name="Normal 4 2" xfId="2718" xr:uid="{00000000-0005-0000-0000-0000CC0A0000}"/>
    <cellStyle name="Normal 4 2 2" xfId="2719" xr:uid="{00000000-0005-0000-0000-0000CD0A0000}"/>
    <cellStyle name="Normal 4 2 2 2" xfId="2720" xr:uid="{00000000-0005-0000-0000-0000CE0A0000}"/>
    <cellStyle name="Normal 4 2 2 2 2" xfId="2721" xr:uid="{00000000-0005-0000-0000-0000CF0A0000}"/>
    <cellStyle name="Normal 4 2 2 2 2 2" xfId="2722" xr:uid="{00000000-0005-0000-0000-0000D00A0000}"/>
    <cellStyle name="Normal 4 2 2 2 3" xfId="2723" xr:uid="{00000000-0005-0000-0000-0000D10A0000}"/>
    <cellStyle name="Normal 4 2 2 3" xfId="2724" xr:uid="{00000000-0005-0000-0000-0000D20A0000}"/>
    <cellStyle name="Normal 4 2 2 3 2" xfId="2725" xr:uid="{00000000-0005-0000-0000-0000D30A0000}"/>
    <cellStyle name="Normal 4 2 2 3 2 2" xfId="2726" xr:uid="{00000000-0005-0000-0000-0000D40A0000}"/>
    <cellStyle name="Normal 4 2 2 3 3" xfId="2727" xr:uid="{00000000-0005-0000-0000-0000D50A0000}"/>
    <cellStyle name="Normal 4 2 2 4" xfId="2728" xr:uid="{00000000-0005-0000-0000-0000D60A0000}"/>
    <cellStyle name="Normal 4 2 2 4 2" xfId="2729" xr:uid="{00000000-0005-0000-0000-0000D70A0000}"/>
    <cellStyle name="Normal 4 2 2 4 2 2" xfId="2730" xr:uid="{00000000-0005-0000-0000-0000D80A0000}"/>
    <cellStyle name="Normal 4 2 2 4 2 2 2" xfId="2731" xr:uid="{00000000-0005-0000-0000-0000D90A0000}"/>
    <cellStyle name="Normal 4 2 2 4 2 3" xfId="2732" xr:uid="{00000000-0005-0000-0000-0000DA0A0000}"/>
    <cellStyle name="Normal 4 2 2 4 3" xfId="2733" xr:uid="{00000000-0005-0000-0000-0000DB0A0000}"/>
    <cellStyle name="Normal 4 2 2 4 3 2" xfId="2734" xr:uid="{00000000-0005-0000-0000-0000DC0A0000}"/>
    <cellStyle name="Normal 4 2 2 4 4" xfId="2735" xr:uid="{00000000-0005-0000-0000-0000DD0A0000}"/>
    <cellStyle name="Normal 4 2 2 5" xfId="2736" xr:uid="{00000000-0005-0000-0000-0000DE0A0000}"/>
    <cellStyle name="Normal 4 2 2 5 2" xfId="2737" xr:uid="{00000000-0005-0000-0000-0000DF0A0000}"/>
    <cellStyle name="Normal 4 2 2 6" xfId="2738" xr:uid="{00000000-0005-0000-0000-0000E00A0000}"/>
    <cellStyle name="Normal 4 2 3" xfId="2739" xr:uid="{00000000-0005-0000-0000-0000E10A0000}"/>
    <cellStyle name="Normal 4 2 3 2" xfId="2740" xr:uid="{00000000-0005-0000-0000-0000E20A0000}"/>
    <cellStyle name="Normal 4 2 4" xfId="2741" xr:uid="{00000000-0005-0000-0000-0000E30A0000}"/>
    <cellStyle name="Normal 4 3" xfId="2742" xr:uid="{00000000-0005-0000-0000-0000E40A0000}"/>
    <cellStyle name="Normal 4 3 2" xfId="2743" xr:uid="{00000000-0005-0000-0000-0000E50A0000}"/>
    <cellStyle name="Normal 4 3 2 2" xfId="2744" xr:uid="{00000000-0005-0000-0000-0000E60A0000}"/>
    <cellStyle name="Normal 4 3 2 2 2" xfId="2745" xr:uid="{00000000-0005-0000-0000-0000E70A0000}"/>
    <cellStyle name="Normal 4 3 2 2 2 2" xfId="2746" xr:uid="{00000000-0005-0000-0000-0000E80A0000}"/>
    <cellStyle name="Normal 4 3 2 2 2 2 2" xfId="2747" xr:uid="{00000000-0005-0000-0000-0000E90A0000}"/>
    <cellStyle name="Normal 4 3 2 2 2 3" xfId="2748" xr:uid="{00000000-0005-0000-0000-0000EA0A0000}"/>
    <cellStyle name="Normal 4 3 2 2 3" xfId="2749" xr:uid="{00000000-0005-0000-0000-0000EB0A0000}"/>
    <cellStyle name="Normal 4 3 2 2 3 2" xfId="2750" xr:uid="{00000000-0005-0000-0000-0000EC0A0000}"/>
    <cellStyle name="Normal 4 3 2 2 3 2 2" xfId="2751" xr:uid="{00000000-0005-0000-0000-0000ED0A0000}"/>
    <cellStyle name="Normal 4 3 2 2 3 3" xfId="2752" xr:uid="{00000000-0005-0000-0000-0000EE0A0000}"/>
    <cellStyle name="Normal 4 3 2 2 4" xfId="2753" xr:uid="{00000000-0005-0000-0000-0000EF0A0000}"/>
    <cellStyle name="Normal 4 3 2 2 4 2" xfId="2754" xr:uid="{00000000-0005-0000-0000-0000F00A0000}"/>
    <cellStyle name="Normal 4 3 2 2 5" xfId="2755" xr:uid="{00000000-0005-0000-0000-0000F10A0000}"/>
    <cellStyle name="Normal 4 3 2 3" xfId="2756" xr:uid="{00000000-0005-0000-0000-0000F20A0000}"/>
    <cellStyle name="Normal 4 3 2 3 2" xfId="2757" xr:uid="{00000000-0005-0000-0000-0000F30A0000}"/>
    <cellStyle name="Normal 4 3 2 3 2 2" xfId="2758" xr:uid="{00000000-0005-0000-0000-0000F40A0000}"/>
    <cellStyle name="Normal 4 3 2 3 3" xfId="2759" xr:uid="{00000000-0005-0000-0000-0000F50A0000}"/>
    <cellStyle name="Normal 4 3 2 4" xfId="2760" xr:uid="{00000000-0005-0000-0000-0000F60A0000}"/>
    <cellStyle name="Normal 4 3 2 4 2" xfId="2761" xr:uid="{00000000-0005-0000-0000-0000F70A0000}"/>
    <cellStyle name="Normal 4 3 2 4 2 2" xfId="2762" xr:uid="{00000000-0005-0000-0000-0000F80A0000}"/>
    <cellStyle name="Normal 4 3 2 4 3" xfId="2763" xr:uid="{00000000-0005-0000-0000-0000F90A0000}"/>
    <cellStyle name="Normal 4 3 2 5" xfId="2764" xr:uid="{00000000-0005-0000-0000-0000FA0A0000}"/>
    <cellStyle name="Normal 4 3 2 5 2" xfId="2765" xr:uid="{00000000-0005-0000-0000-0000FB0A0000}"/>
    <cellStyle name="Normal 4 3 2 6" xfId="2766" xr:uid="{00000000-0005-0000-0000-0000FC0A0000}"/>
    <cellStyle name="Normal 4 3 3" xfId="2767" xr:uid="{00000000-0005-0000-0000-0000FD0A0000}"/>
    <cellStyle name="Normal 4 3 3 2" xfId="2768" xr:uid="{00000000-0005-0000-0000-0000FE0A0000}"/>
    <cellStyle name="Normal 4 3 3 2 2" xfId="2769" xr:uid="{00000000-0005-0000-0000-0000FF0A0000}"/>
    <cellStyle name="Normal 4 3 3 2 2 2" xfId="2770" xr:uid="{00000000-0005-0000-0000-0000000B0000}"/>
    <cellStyle name="Normal 4 3 3 2 3" xfId="2771" xr:uid="{00000000-0005-0000-0000-0000010B0000}"/>
    <cellStyle name="Normal 4 3 3 3" xfId="2772" xr:uid="{00000000-0005-0000-0000-0000020B0000}"/>
    <cellStyle name="Normal 4 3 3 3 2" xfId="2773" xr:uid="{00000000-0005-0000-0000-0000030B0000}"/>
    <cellStyle name="Normal 4 3 3 3 2 2" xfId="2774" xr:uid="{00000000-0005-0000-0000-0000040B0000}"/>
    <cellStyle name="Normal 4 3 3 3 3" xfId="2775" xr:uid="{00000000-0005-0000-0000-0000050B0000}"/>
    <cellStyle name="Normal 4 3 3 4" xfId="2776" xr:uid="{00000000-0005-0000-0000-0000060B0000}"/>
    <cellStyle name="Normal 4 3 3 4 2" xfId="2777" xr:uid="{00000000-0005-0000-0000-0000070B0000}"/>
    <cellStyle name="Normal 4 3 3 5" xfId="2778" xr:uid="{00000000-0005-0000-0000-0000080B0000}"/>
    <cellStyle name="Normal 4 3 4" xfId="2779" xr:uid="{00000000-0005-0000-0000-0000090B0000}"/>
    <cellStyle name="Normal 4 3 4 2" xfId="2780" xr:uid="{00000000-0005-0000-0000-00000A0B0000}"/>
    <cellStyle name="Normal 4 3 4 2 2" xfId="2781" xr:uid="{00000000-0005-0000-0000-00000B0B0000}"/>
    <cellStyle name="Normal 4 3 4 3" xfId="2782" xr:uid="{00000000-0005-0000-0000-00000C0B0000}"/>
    <cellStyle name="Normal 4 3 5" xfId="2783" xr:uid="{00000000-0005-0000-0000-00000D0B0000}"/>
    <cellStyle name="Normal 4 3 5 2" xfId="2784" xr:uid="{00000000-0005-0000-0000-00000E0B0000}"/>
    <cellStyle name="Normal 4 3 5 2 2" xfId="2785" xr:uid="{00000000-0005-0000-0000-00000F0B0000}"/>
    <cellStyle name="Normal 4 3 5 3" xfId="2786" xr:uid="{00000000-0005-0000-0000-0000100B0000}"/>
    <cellStyle name="Normal 4 3 6" xfId="2787" xr:uid="{00000000-0005-0000-0000-0000110B0000}"/>
    <cellStyle name="Normal 4 3 6 2" xfId="2788" xr:uid="{00000000-0005-0000-0000-0000120B0000}"/>
    <cellStyle name="Normal 4 3 6 2 2" xfId="2789" xr:uid="{00000000-0005-0000-0000-0000130B0000}"/>
    <cellStyle name="Normal 4 3 6 3" xfId="2790" xr:uid="{00000000-0005-0000-0000-0000140B0000}"/>
    <cellStyle name="Normal 4 3 7" xfId="2791" xr:uid="{00000000-0005-0000-0000-0000150B0000}"/>
    <cellStyle name="Normal 4 3 7 2" xfId="2792" xr:uid="{00000000-0005-0000-0000-0000160B0000}"/>
    <cellStyle name="Normal 4 3 8" xfId="2793" xr:uid="{00000000-0005-0000-0000-0000170B0000}"/>
    <cellStyle name="Normal 4 4" xfId="2794" xr:uid="{00000000-0005-0000-0000-0000180B0000}"/>
    <cellStyle name="Normal 4 4 2" xfId="2795" xr:uid="{00000000-0005-0000-0000-0000190B0000}"/>
    <cellStyle name="Normal 4 4 3" xfId="2796" xr:uid="{00000000-0005-0000-0000-00001A0B0000}"/>
    <cellStyle name="Normal 4 4 4" xfId="2797" xr:uid="{00000000-0005-0000-0000-00001B0B0000}"/>
    <cellStyle name="Normal 4 4 5" xfId="2798" xr:uid="{00000000-0005-0000-0000-00001C0B0000}"/>
    <cellStyle name="Normal 4 5" xfId="2799" xr:uid="{00000000-0005-0000-0000-00001D0B0000}"/>
    <cellStyle name="Normal 4 5 2" xfId="2800" xr:uid="{00000000-0005-0000-0000-00001E0B0000}"/>
    <cellStyle name="Normal 4 5 2 2" xfId="2801" xr:uid="{00000000-0005-0000-0000-00001F0B0000}"/>
    <cellStyle name="Normal 4 5 2 2 2" xfId="2802" xr:uid="{00000000-0005-0000-0000-0000200B0000}"/>
    <cellStyle name="Normal 4 5 2 3" xfId="2803" xr:uid="{00000000-0005-0000-0000-0000210B0000}"/>
    <cellStyle name="Normal 4 6" xfId="2804" xr:uid="{00000000-0005-0000-0000-0000220B0000}"/>
    <cellStyle name="Normal 4 6 2" xfId="2805" xr:uid="{00000000-0005-0000-0000-0000230B0000}"/>
    <cellStyle name="Normal 4 6 2 2" xfId="2806" xr:uid="{00000000-0005-0000-0000-0000240B0000}"/>
    <cellStyle name="Normal 4 6 3" xfId="2807" xr:uid="{00000000-0005-0000-0000-0000250B0000}"/>
    <cellStyle name="Normal 4 7" xfId="2808" xr:uid="{00000000-0005-0000-0000-0000260B0000}"/>
    <cellStyle name="Normal 4 7 2" xfId="2809" xr:uid="{00000000-0005-0000-0000-0000270B0000}"/>
    <cellStyle name="Normal 4 8" xfId="2810" xr:uid="{00000000-0005-0000-0000-0000280B0000}"/>
    <cellStyle name="Normal 4 9" xfId="2811" xr:uid="{00000000-0005-0000-0000-0000290B0000}"/>
    <cellStyle name="Normal 40" xfId="2812" xr:uid="{00000000-0005-0000-0000-00002A0B0000}"/>
    <cellStyle name="Normal 40 2" xfId="2813" xr:uid="{00000000-0005-0000-0000-00002B0B0000}"/>
    <cellStyle name="Normal 40 2 2" xfId="2814" xr:uid="{00000000-0005-0000-0000-00002C0B0000}"/>
    <cellStyle name="Normal 40 3" xfId="2815" xr:uid="{00000000-0005-0000-0000-00002D0B0000}"/>
    <cellStyle name="Normal 41" xfId="2816" xr:uid="{00000000-0005-0000-0000-00002E0B0000}"/>
    <cellStyle name="Normal 41 2" xfId="2817" xr:uid="{00000000-0005-0000-0000-00002F0B0000}"/>
    <cellStyle name="Normal 41 2 2" xfId="2818" xr:uid="{00000000-0005-0000-0000-0000300B0000}"/>
    <cellStyle name="Normal 41 3" xfId="2819" xr:uid="{00000000-0005-0000-0000-0000310B0000}"/>
    <cellStyle name="Normal 41 4" xfId="2820" xr:uid="{00000000-0005-0000-0000-0000320B0000}"/>
    <cellStyle name="Normal 42" xfId="2821" xr:uid="{00000000-0005-0000-0000-0000330B0000}"/>
    <cellStyle name="Normal 42 2" xfId="2822" xr:uid="{00000000-0005-0000-0000-0000340B0000}"/>
    <cellStyle name="Normal 42 2 2" xfId="2823" xr:uid="{00000000-0005-0000-0000-0000350B0000}"/>
    <cellStyle name="Normal 42 3" xfId="2824" xr:uid="{00000000-0005-0000-0000-0000360B0000}"/>
    <cellStyle name="Normal 43" xfId="2825" xr:uid="{00000000-0005-0000-0000-0000370B0000}"/>
    <cellStyle name="Normal 43 2" xfId="2826" xr:uid="{00000000-0005-0000-0000-0000380B0000}"/>
    <cellStyle name="Normal 43 2 2" xfId="2827" xr:uid="{00000000-0005-0000-0000-0000390B0000}"/>
    <cellStyle name="Normal 43 3" xfId="2828" xr:uid="{00000000-0005-0000-0000-00003A0B0000}"/>
    <cellStyle name="Normal 44" xfId="2829" xr:uid="{00000000-0005-0000-0000-00003B0B0000}"/>
    <cellStyle name="Normal 44 2" xfId="2830" xr:uid="{00000000-0005-0000-0000-00003C0B0000}"/>
    <cellStyle name="Normal 44 2 2" xfId="2831" xr:uid="{00000000-0005-0000-0000-00003D0B0000}"/>
    <cellStyle name="Normal 44 3" xfId="2832" xr:uid="{00000000-0005-0000-0000-00003E0B0000}"/>
    <cellStyle name="Normal 45" xfId="2833" xr:uid="{00000000-0005-0000-0000-00003F0B0000}"/>
    <cellStyle name="Normal 45 2" xfId="2834" xr:uid="{00000000-0005-0000-0000-0000400B0000}"/>
    <cellStyle name="Normal 45 2 2" xfId="2835" xr:uid="{00000000-0005-0000-0000-0000410B0000}"/>
    <cellStyle name="Normal 45 3" xfId="2836" xr:uid="{00000000-0005-0000-0000-0000420B0000}"/>
    <cellStyle name="Normal 46" xfId="2837" xr:uid="{00000000-0005-0000-0000-0000430B0000}"/>
    <cellStyle name="Normal 46 2" xfId="2838" xr:uid="{00000000-0005-0000-0000-0000440B0000}"/>
    <cellStyle name="Normal 46 2 2" xfId="2839" xr:uid="{00000000-0005-0000-0000-0000450B0000}"/>
    <cellStyle name="Normal 46 3" xfId="2840" xr:uid="{00000000-0005-0000-0000-0000460B0000}"/>
    <cellStyle name="Normal 47" xfId="2841" xr:uid="{00000000-0005-0000-0000-0000470B0000}"/>
    <cellStyle name="Normal 47 2" xfId="2842" xr:uid="{00000000-0005-0000-0000-0000480B0000}"/>
    <cellStyle name="Normal 47 2 2" xfId="2843" xr:uid="{00000000-0005-0000-0000-0000490B0000}"/>
    <cellStyle name="Normal 47 3" xfId="2844" xr:uid="{00000000-0005-0000-0000-00004A0B0000}"/>
    <cellStyle name="Normal 48" xfId="2845" xr:uid="{00000000-0005-0000-0000-00004B0B0000}"/>
    <cellStyle name="Normal 48 2" xfId="2846" xr:uid="{00000000-0005-0000-0000-00004C0B0000}"/>
    <cellStyle name="Normal 48 2 2" xfId="2847" xr:uid="{00000000-0005-0000-0000-00004D0B0000}"/>
    <cellStyle name="Normal 48 3" xfId="2848" xr:uid="{00000000-0005-0000-0000-00004E0B0000}"/>
    <cellStyle name="Normal 49" xfId="2849" xr:uid="{00000000-0005-0000-0000-00004F0B0000}"/>
    <cellStyle name="Normal 49 2" xfId="2850" xr:uid="{00000000-0005-0000-0000-0000500B0000}"/>
    <cellStyle name="Normal 49 2 2" xfId="2851" xr:uid="{00000000-0005-0000-0000-0000510B0000}"/>
    <cellStyle name="Normal 49 3" xfId="2852" xr:uid="{00000000-0005-0000-0000-0000520B0000}"/>
    <cellStyle name="Normal 5" xfId="2853" xr:uid="{00000000-0005-0000-0000-0000530B0000}"/>
    <cellStyle name="Normal 5 2" xfId="2854" xr:uid="{00000000-0005-0000-0000-0000540B0000}"/>
    <cellStyle name="Normal 5 2 2" xfId="2855" xr:uid="{00000000-0005-0000-0000-0000550B0000}"/>
    <cellStyle name="Normal 5 2 3" xfId="2856" xr:uid="{00000000-0005-0000-0000-0000560B0000}"/>
    <cellStyle name="Normal 5 3" xfId="2857" xr:uid="{00000000-0005-0000-0000-0000570B0000}"/>
    <cellStyle name="Normal 5 3 2" xfId="2858" xr:uid="{00000000-0005-0000-0000-0000580B0000}"/>
    <cellStyle name="Normal 5 3 2 2" xfId="2859" xr:uid="{00000000-0005-0000-0000-0000590B0000}"/>
    <cellStyle name="Normal 5 3 2 2 2" xfId="2860" xr:uid="{00000000-0005-0000-0000-00005A0B0000}"/>
    <cellStyle name="Normal 5 3 2 2 2 2" xfId="2861" xr:uid="{00000000-0005-0000-0000-00005B0B0000}"/>
    <cellStyle name="Normal 5 3 2 2 3" xfId="2862" xr:uid="{00000000-0005-0000-0000-00005C0B0000}"/>
    <cellStyle name="Normal 5 3 2 3" xfId="2863" xr:uid="{00000000-0005-0000-0000-00005D0B0000}"/>
    <cellStyle name="Normal 5 3 3" xfId="2864" xr:uid="{00000000-0005-0000-0000-00005E0B0000}"/>
    <cellStyle name="Normal 5 4" xfId="2865" xr:uid="{00000000-0005-0000-0000-00005F0B0000}"/>
    <cellStyle name="Normal 50" xfId="2866" xr:uid="{00000000-0005-0000-0000-0000600B0000}"/>
    <cellStyle name="Normal 50 2" xfId="2867" xr:uid="{00000000-0005-0000-0000-0000610B0000}"/>
    <cellStyle name="Normal 50 2 2" xfId="2868" xr:uid="{00000000-0005-0000-0000-0000620B0000}"/>
    <cellStyle name="Normal 50 3" xfId="2869" xr:uid="{00000000-0005-0000-0000-0000630B0000}"/>
    <cellStyle name="Normal 51" xfId="2870" xr:uid="{00000000-0005-0000-0000-0000640B0000}"/>
    <cellStyle name="Normal 51 2" xfId="2871" xr:uid="{00000000-0005-0000-0000-0000650B0000}"/>
    <cellStyle name="Normal 51 2 2" xfId="2872" xr:uid="{00000000-0005-0000-0000-0000660B0000}"/>
    <cellStyle name="Normal 51 3" xfId="2873" xr:uid="{00000000-0005-0000-0000-0000670B0000}"/>
    <cellStyle name="Normal 52" xfId="2874" xr:uid="{00000000-0005-0000-0000-0000680B0000}"/>
    <cellStyle name="Normal 52 2" xfId="2875" xr:uid="{00000000-0005-0000-0000-0000690B0000}"/>
    <cellStyle name="Normal 52 2 2" xfId="2876" xr:uid="{00000000-0005-0000-0000-00006A0B0000}"/>
    <cellStyle name="Normal 52 2 2 2" xfId="2877" xr:uid="{00000000-0005-0000-0000-00006B0B0000}"/>
    <cellStyle name="Normal 52 2 3" xfId="2878" xr:uid="{00000000-0005-0000-0000-00006C0B0000}"/>
    <cellStyle name="Normal 52 3" xfId="2879" xr:uid="{00000000-0005-0000-0000-00006D0B0000}"/>
    <cellStyle name="Normal 52 3 2" xfId="2880" xr:uid="{00000000-0005-0000-0000-00006E0B0000}"/>
    <cellStyle name="Normal 52 3 2 2" xfId="2881" xr:uid="{00000000-0005-0000-0000-00006F0B0000}"/>
    <cellStyle name="Normal 52 3 3" xfId="2882" xr:uid="{00000000-0005-0000-0000-0000700B0000}"/>
    <cellStyle name="Normal 52 4" xfId="2883" xr:uid="{00000000-0005-0000-0000-0000710B0000}"/>
    <cellStyle name="Normal 52 4 2" xfId="2884" xr:uid="{00000000-0005-0000-0000-0000720B0000}"/>
    <cellStyle name="Normal 52 5" xfId="2885" xr:uid="{00000000-0005-0000-0000-0000730B0000}"/>
    <cellStyle name="Normal 53" xfId="2886" xr:uid="{00000000-0005-0000-0000-0000740B0000}"/>
    <cellStyle name="Normal 53 2" xfId="2887" xr:uid="{00000000-0005-0000-0000-0000750B0000}"/>
    <cellStyle name="Normal 53 2 2" xfId="2888" xr:uid="{00000000-0005-0000-0000-0000760B0000}"/>
    <cellStyle name="Normal 53 3" xfId="2889" xr:uid="{00000000-0005-0000-0000-0000770B0000}"/>
    <cellStyle name="Normal 54" xfId="2890" xr:uid="{00000000-0005-0000-0000-0000780B0000}"/>
    <cellStyle name="Normal 54 2" xfId="2891" xr:uid="{00000000-0005-0000-0000-0000790B0000}"/>
    <cellStyle name="Normal 54 2 2" xfId="2892" xr:uid="{00000000-0005-0000-0000-00007A0B0000}"/>
    <cellStyle name="Normal 54 3" xfId="2893" xr:uid="{00000000-0005-0000-0000-00007B0B0000}"/>
    <cellStyle name="Normal 55" xfId="2894" xr:uid="{00000000-0005-0000-0000-00007C0B0000}"/>
    <cellStyle name="Normal 55 2" xfId="2895" xr:uid="{00000000-0005-0000-0000-00007D0B0000}"/>
    <cellStyle name="Normal 55 2 2" xfId="2896" xr:uid="{00000000-0005-0000-0000-00007E0B0000}"/>
    <cellStyle name="Normal 55 2 2 2" xfId="2897" xr:uid="{00000000-0005-0000-0000-00007F0B0000}"/>
    <cellStyle name="Normal 55 2 3" xfId="2898" xr:uid="{00000000-0005-0000-0000-0000800B0000}"/>
    <cellStyle name="Normal 55 3" xfId="2899" xr:uid="{00000000-0005-0000-0000-0000810B0000}"/>
    <cellStyle name="Normal 55 3 2" xfId="2900" xr:uid="{00000000-0005-0000-0000-0000820B0000}"/>
    <cellStyle name="Normal 55 3 2 2" xfId="2901" xr:uid="{00000000-0005-0000-0000-0000830B0000}"/>
    <cellStyle name="Normal 55 3 3" xfId="2902" xr:uid="{00000000-0005-0000-0000-0000840B0000}"/>
    <cellStyle name="Normal 55 4" xfId="2903" xr:uid="{00000000-0005-0000-0000-0000850B0000}"/>
    <cellStyle name="Normal 55 4 2" xfId="2904" xr:uid="{00000000-0005-0000-0000-0000860B0000}"/>
    <cellStyle name="Normal 55 5" xfId="2905" xr:uid="{00000000-0005-0000-0000-0000870B0000}"/>
    <cellStyle name="Normal 56" xfId="2906" xr:uid="{00000000-0005-0000-0000-0000880B0000}"/>
    <cellStyle name="Normal 56 2" xfId="2907" xr:uid="{00000000-0005-0000-0000-0000890B0000}"/>
    <cellStyle name="Normal 56 2 2" xfId="2908" xr:uid="{00000000-0005-0000-0000-00008A0B0000}"/>
    <cellStyle name="Normal 56 3" xfId="2909" xr:uid="{00000000-0005-0000-0000-00008B0B0000}"/>
    <cellStyle name="Normal 57" xfId="2910" xr:uid="{00000000-0005-0000-0000-00008C0B0000}"/>
    <cellStyle name="Normal 57 2" xfId="2911" xr:uid="{00000000-0005-0000-0000-00008D0B0000}"/>
    <cellStyle name="Normal 57 2 2" xfId="2912" xr:uid="{00000000-0005-0000-0000-00008E0B0000}"/>
    <cellStyle name="Normal 57 3" xfId="2913" xr:uid="{00000000-0005-0000-0000-00008F0B0000}"/>
    <cellStyle name="Normal 58" xfId="2914" xr:uid="{00000000-0005-0000-0000-0000900B0000}"/>
    <cellStyle name="Normal 58 2" xfId="2915" xr:uid="{00000000-0005-0000-0000-0000910B0000}"/>
    <cellStyle name="Normal 58 2 2" xfId="2916" xr:uid="{00000000-0005-0000-0000-0000920B0000}"/>
    <cellStyle name="Normal 58 3" xfId="2917" xr:uid="{00000000-0005-0000-0000-0000930B0000}"/>
    <cellStyle name="Normal 59" xfId="2918" xr:uid="{00000000-0005-0000-0000-0000940B0000}"/>
    <cellStyle name="Normal 59 2" xfId="2919" xr:uid="{00000000-0005-0000-0000-0000950B0000}"/>
    <cellStyle name="Normal 59 2 2" xfId="2920" xr:uid="{00000000-0005-0000-0000-0000960B0000}"/>
    <cellStyle name="Normal 59 3" xfId="2921" xr:uid="{00000000-0005-0000-0000-0000970B0000}"/>
    <cellStyle name="Normal 6" xfId="2922" xr:uid="{00000000-0005-0000-0000-0000980B0000}"/>
    <cellStyle name="Normal 6 2" xfId="2923" xr:uid="{00000000-0005-0000-0000-0000990B0000}"/>
    <cellStyle name="Normal 6 2 2" xfId="2924" xr:uid="{00000000-0005-0000-0000-00009A0B0000}"/>
    <cellStyle name="Normal 6 2 2 2" xfId="2925" xr:uid="{00000000-0005-0000-0000-00009B0B0000}"/>
    <cellStyle name="Normal 6 2 2 2 2" xfId="2926" xr:uid="{00000000-0005-0000-0000-00009C0B0000}"/>
    <cellStyle name="Normal 6 2 2 2 2 2" xfId="2927" xr:uid="{00000000-0005-0000-0000-00009D0B0000}"/>
    <cellStyle name="Normal 6 2 2 2 3" xfId="2928" xr:uid="{00000000-0005-0000-0000-00009E0B0000}"/>
    <cellStyle name="Normal 6 2 2 3" xfId="2929" xr:uid="{00000000-0005-0000-0000-00009F0B0000}"/>
    <cellStyle name="Normal 6 2 2 3 2" xfId="2930" xr:uid="{00000000-0005-0000-0000-0000A00B0000}"/>
    <cellStyle name="Normal 6 2 2 3 2 2" xfId="2931" xr:uid="{00000000-0005-0000-0000-0000A10B0000}"/>
    <cellStyle name="Normal 6 2 2 3 3" xfId="2932" xr:uid="{00000000-0005-0000-0000-0000A20B0000}"/>
    <cellStyle name="Normal 6 2 2 4" xfId="2933" xr:uid="{00000000-0005-0000-0000-0000A30B0000}"/>
    <cellStyle name="Normal 6 2 2 4 2" xfId="2934" xr:uid="{00000000-0005-0000-0000-0000A40B0000}"/>
    <cellStyle name="Normal 6 2 2 5" xfId="2935" xr:uid="{00000000-0005-0000-0000-0000A50B0000}"/>
    <cellStyle name="Normal 6 2 3" xfId="2936" xr:uid="{00000000-0005-0000-0000-0000A60B0000}"/>
    <cellStyle name="Normal 6 2 3 2" xfId="2937" xr:uid="{00000000-0005-0000-0000-0000A70B0000}"/>
    <cellStyle name="Normal 6 2 3 2 2" xfId="2938" xr:uid="{00000000-0005-0000-0000-0000A80B0000}"/>
    <cellStyle name="Normal 6 2 3 3" xfId="2939" xr:uid="{00000000-0005-0000-0000-0000A90B0000}"/>
    <cellStyle name="Normal 6 2 4" xfId="2940" xr:uid="{00000000-0005-0000-0000-0000AA0B0000}"/>
    <cellStyle name="Normal 6 2 4 2" xfId="2941" xr:uid="{00000000-0005-0000-0000-0000AB0B0000}"/>
    <cellStyle name="Normal 6 2 4 2 2" xfId="2942" xr:uid="{00000000-0005-0000-0000-0000AC0B0000}"/>
    <cellStyle name="Normal 6 2 4 3" xfId="2943" xr:uid="{00000000-0005-0000-0000-0000AD0B0000}"/>
    <cellStyle name="Normal 6 2 5" xfId="2944" xr:uid="{00000000-0005-0000-0000-0000AE0B0000}"/>
    <cellStyle name="Normal 6 2 5 2" xfId="2945" xr:uid="{00000000-0005-0000-0000-0000AF0B0000}"/>
    <cellStyle name="Normal 6 2 5 2 2" xfId="2946" xr:uid="{00000000-0005-0000-0000-0000B00B0000}"/>
    <cellStyle name="Normal 6 2 5 3" xfId="2947" xr:uid="{00000000-0005-0000-0000-0000B10B0000}"/>
    <cellStyle name="Normal 6 2 6" xfId="2948" xr:uid="{00000000-0005-0000-0000-0000B20B0000}"/>
    <cellStyle name="Normal 6 2 6 2" xfId="2949" xr:uid="{00000000-0005-0000-0000-0000B30B0000}"/>
    <cellStyle name="Normal 6 2 7" xfId="2950" xr:uid="{00000000-0005-0000-0000-0000B40B0000}"/>
    <cellStyle name="Normal 6 3" xfId="2951" xr:uid="{00000000-0005-0000-0000-0000B50B0000}"/>
    <cellStyle name="Normal 6 3 2" xfId="2952" xr:uid="{00000000-0005-0000-0000-0000B60B0000}"/>
    <cellStyle name="Normal 6 3 2 2" xfId="2953" xr:uid="{00000000-0005-0000-0000-0000B70B0000}"/>
    <cellStyle name="Normal 6 3 2 2 2" xfId="2954" xr:uid="{00000000-0005-0000-0000-0000B80B0000}"/>
    <cellStyle name="Normal 6 3 2 3" xfId="2955" xr:uid="{00000000-0005-0000-0000-0000B90B0000}"/>
    <cellStyle name="Normal 6 3 3" xfId="2956" xr:uid="{00000000-0005-0000-0000-0000BA0B0000}"/>
    <cellStyle name="Normal 6 3 3 2" xfId="2957" xr:uid="{00000000-0005-0000-0000-0000BB0B0000}"/>
    <cellStyle name="Normal 6 3 3 2 2" xfId="2958" xr:uid="{00000000-0005-0000-0000-0000BC0B0000}"/>
    <cellStyle name="Normal 6 3 3 3" xfId="2959" xr:uid="{00000000-0005-0000-0000-0000BD0B0000}"/>
    <cellStyle name="Normal 6 3 4" xfId="2960" xr:uid="{00000000-0005-0000-0000-0000BE0B0000}"/>
    <cellStyle name="Normal 6 3 4 2" xfId="2961" xr:uid="{00000000-0005-0000-0000-0000BF0B0000}"/>
    <cellStyle name="Normal 6 3 5" xfId="2962" xr:uid="{00000000-0005-0000-0000-0000C00B0000}"/>
    <cellStyle name="Normal 6 4" xfId="2963" xr:uid="{00000000-0005-0000-0000-0000C10B0000}"/>
    <cellStyle name="Normal 6 4 2" xfId="2964" xr:uid="{00000000-0005-0000-0000-0000C20B0000}"/>
    <cellStyle name="Normal 6 4 2 2" xfId="2965" xr:uid="{00000000-0005-0000-0000-0000C30B0000}"/>
    <cellStyle name="Normal 6 4 3" xfId="2966" xr:uid="{00000000-0005-0000-0000-0000C40B0000}"/>
    <cellStyle name="Normal 6 5" xfId="2967" xr:uid="{00000000-0005-0000-0000-0000C50B0000}"/>
    <cellStyle name="Normal 6 5 2" xfId="2968" xr:uid="{00000000-0005-0000-0000-0000C60B0000}"/>
    <cellStyle name="Normal 6 5 2 2" xfId="2969" xr:uid="{00000000-0005-0000-0000-0000C70B0000}"/>
    <cellStyle name="Normal 6 5 3" xfId="2970" xr:uid="{00000000-0005-0000-0000-0000C80B0000}"/>
    <cellStyle name="Normal 6 6" xfId="2971" xr:uid="{00000000-0005-0000-0000-0000C90B0000}"/>
    <cellStyle name="Normal 6 6 2" xfId="2972" xr:uid="{00000000-0005-0000-0000-0000CA0B0000}"/>
    <cellStyle name="Normal 6 7" xfId="2973" xr:uid="{00000000-0005-0000-0000-0000CB0B0000}"/>
    <cellStyle name="Normal 60" xfId="2974" xr:uid="{00000000-0005-0000-0000-0000CC0B0000}"/>
    <cellStyle name="Normal 60 2" xfId="2975" xr:uid="{00000000-0005-0000-0000-0000CD0B0000}"/>
    <cellStyle name="Normal 60 2 2" xfId="2976" xr:uid="{00000000-0005-0000-0000-0000CE0B0000}"/>
    <cellStyle name="Normal 60 3" xfId="2977" xr:uid="{00000000-0005-0000-0000-0000CF0B0000}"/>
    <cellStyle name="Normal 61" xfId="2978" xr:uid="{00000000-0005-0000-0000-0000D00B0000}"/>
    <cellStyle name="Normal 61 2" xfId="2979" xr:uid="{00000000-0005-0000-0000-0000D10B0000}"/>
    <cellStyle name="Normal 61 2 2" xfId="2980" xr:uid="{00000000-0005-0000-0000-0000D20B0000}"/>
    <cellStyle name="Normal 61 3" xfId="2981" xr:uid="{00000000-0005-0000-0000-0000D30B0000}"/>
    <cellStyle name="Normal 62" xfId="2982" xr:uid="{00000000-0005-0000-0000-0000D40B0000}"/>
    <cellStyle name="Normal 62 2" xfId="2983" xr:uid="{00000000-0005-0000-0000-0000D50B0000}"/>
    <cellStyle name="Normal 62 2 2" xfId="2984" xr:uid="{00000000-0005-0000-0000-0000D60B0000}"/>
    <cellStyle name="Normal 62 3" xfId="2985" xr:uid="{00000000-0005-0000-0000-0000D70B0000}"/>
    <cellStyle name="Normal 63" xfId="2986" xr:uid="{00000000-0005-0000-0000-0000D80B0000}"/>
    <cellStyle name="Normal 63 2" xfId="2987" xr:uid="{00000000-0005-0000-0000-0000D90B0000}"/>
    <cellStyle name="Normal 63 2 2" xfId="2988" xr:uid="{00000000-0005-0000-0000-0000DA0B0000}"/>
    <cellStyle name="Normal 63 3" xfId="2989" xr:uid="{00000000-0005-0000-0000-0000DB0B0000}"/>
    <cellStyle name="Normal 64" xfId="2990" xr:uid="{00000000-0005-0000-0000-0000DC0B0000}"/>
    <cellStyle name="Normal 64 2" xfId="2991" xr:uid="{00000000-0005-0000-0000-0000DD0B0000}"/>
    <cellStyle name="Normal 64 2 2" xfId="2992" xr:uid="{00000000-0005-0000-0000-0000DE0B0000}"/>
    <cellStyle name="Normal 64 3" xfId="2993" xr:uid="{00000000-0005-0000-0000-0000DF0B0000}"/>
    <cellStyle name="Normal 65" xfId="2994" xr:uid="{00000000-0005-0000-0000-0000E00B0000}"/>
    <cellStyle name="Normal 65 2" xfId="2995" xr:uid="{00000000-0005-0000-0000-0000E10B0000}"/>
    <cellStyle name="Normal 65 2 2" xfId="2996" xr:uid="{00000000-0005-0000-0000-0000E20B0000}"/>
    <cellStyle name="Normal 65 3" xfId="2997" xr:uid="{00000000-0005-0000-0000-0000E30B0000}"/>
    <cellStyle name="Normal 66" xfId="2998" xr:uid="{00000000-0005-0000-0000-0000E40B0000}"/>
    <cellStyle name="Normal 66 2" xfId="2999" xr:uid="{00000000-0005-0000-0000-0000E50B0000}"/>
    <cellStyle name="Normal 66 2 2" xfId="3000" xr:uid="{00000000-0005-0000-0000-0000E60B0000}"/>
    <cellStyle name="Normal 66 3" xfId="3001" xr:uid="{00000000-0005-0000-0000-0000E70B0000}"/>
    <cellStyle name="Normal 67" xfId="3002" xr:uid="{00000000-0005-0000-0000-0000E80B0000}"/>
    <cellStyle name="Normal 67 2" xfId="3003" xr:uid="{00000000-0005-0000-0000-0000E90B0000}"/>
    <cellStyle name="Normal 67 2 2" xfId="3004" xr:uid="{00000000-0005-0000-0000-0000EA0B0000}"/>
    <cellStyle name="Normal 67 3" xfId="3005" xr:uid="{00000000-0005-0000-0000-0000EB0B0000}"/>
    <cellStyle name="Normal 68" xfId="3006" xr:uid="{00000000-0005-0000-0000-0000EC0B0000}"/>
    <cellStyle name="Normal 68 2" xfId="3007" xr:uid="{00000000-0005-0000-0000-0000ED0B0000}"/>
    <cellStyle name="Normal 68 2 2" xfId="3008" xr:uid="{00000000-0005-0000-0000-0000EE0B0000}"/>
    <cellStyle name="Normal 68 3" xfId="3009" xr:uid="{00000000-0005-0000-0000-0000EF0B0000}"/>
    <cellStyle name="Normal 69" xfId="3010" xr:uid="{00000000-0005-0000-0000-0000F00B0000}"/>
    <cellStyle name="Normal 69 2" xfId="3011" xr:uid="{00000000-0005-0000-0000-0000F10B0000}"/>
    <cellStyle name="Normal 69 2 2" xfId="3012" xr:uid="{00000000-0005-0000-0000-0000F20B0000}"/>
    <cellStyle name="Normal 69 3" xfId="3013" xr:uid="{00000000-0005-0000-0000-0000F30B0000}"/>
    <cellStyle name="Normal 7" xfId="3014" xr:uid="{00000000-0005-0000-0000-0000F40B0000}"/>
    <cellStyle name="Normal 7 2" xfId="3015" xr:uid="{00000000-0005-0000-0000-0000F50B0000}"/>
    <cellStyle name="Normal 7 3" xfId="3016" xr:uid="{00000000-0005-0000-0000-0000F60B0000}"/>
    <cellStyle name="Normal 7 3 2" xfId="3017" xr:uid="{00000000-0005-0000-0000-0000F70B0000}"/>
    <cellStyle name="Normal 7 3 3" xfId="3018" xr:uid="{00000000-0005-0000-0000-0000F80B0000}"/>
    <cellStyle name="Normal 7 3 4" xfId="3019" xr:uid="{00000000-0005-0000-0000-0000F90B0000}"/>
    <cellStyle name="Normal 7 3 5" xfId="3020" xr:uid="{00000000-0005-0000-0000-0000FA0B0000}"/>
    <cellStyle name="Normal 7 4" xfId="3021" xr:uid="{00000000-0005-0000-0000-0000FB0B0000}"/>
    <cellStyle name="Normal 7 4 2" xfId="3022" xr:uid="{00000000-0005-0000-0000-0000FC0B0000}"/>
    <cellStyle name="Normal 7 4 2 2" xfId="3023" xr:uid="{00000000-0005-0000-0000-0000FD0B0000}"/>
    <cellStyle name="Normal 7 4 2 2 2" xfId="3024" xr:uid="{00000000-0005-0000-0000-0000FE0B0000}"/>
    <cellStyle name="Normal 7 4 2 3" xfId="3025" xr:uid="{00000000-0005-0000-0000-0000FF0B0000}"/>
    <cellStyle name="Normal 7 4 3" xfId="3026" xr:uid="{00000000-0005-0000-0000-0000000C0000}"/>
    <cellStyle name="Normal 7 4 3 2" xfId="3027" xr:uid="{00000000-0005-0000-0000-0000010C0000}"/>
    <cellStyle name="Normal 7 4 3 2 2" xfId="3028" xr:uid="{00000000-0005-0000-0000-0000020C0000}"/>
    <cellStyle name="Normal 7 4 3 3" xfId="3029" xr:uid="{00000000-0005-0000-0000-0000030C0000}"/>
    <cellStyle name="Normal 7 4 4" xfId="3030" xr:uid="{00000000-0005-0000-0000-0000040C0000}"/>
    <cellStyle name="Normal 7 4 4 2" xfId="3031" xr:uid="{00000000-0005-0000-0000-0000050C0000}"/>
    <cellStyle name="Normal 7 4 5" xfId="3032" xr:uid="{00000000-0005-0000-0000-0000060C0000}"/>
    <cellStyle name="Normal 70" xfId="3033" xr:uid="{00000000-0005-0000-0000-0000070C0000}"/>
    <cellStyle name="Normal 70 2" xfId="3034" xr:uid="{00000000-0005-0000-0000-0000080C0000}"/>
    <cellStyle name="Normal 70 2 2" xfId="3035" xr:uid="{00000000-0005-0000-0000-0000090C0000}"/>
    <cellStyle name="Normal 70 3" xfId="3036" xr:uid="{00000000-0005-0000-0000-00000A0C0000}"/>
    <cellStyle name="Normal 71" xfId="3037" xr:uid="{00000000-0005-0000-0000-00000B0C0000}"/>
    <cellStyle name="Normal 71 2" xfId="3038" xr:uid="{00000000-0005-0000-0000-00000C0C0000}"/>
    <cellStyle name="Normal 71 2 2" xfId="3039" xr:uid="{00000000-0005-0000-0000-00000D0C0000}"/>
    <cellStyle name="Normal 71 3" xfId="3040" xr:uid="{00000000-0005-0000-0000-00000E0C0000}"/>
    <cellStyle name="Normal 72" xfId="3041" xr:uid="{00000000-0005-0000-0000-00000F0C0000}"/>
    <cellStyle name="Normal 72 2" xfId="3042" xr:uid="{00000000-0005-0000-0000-0000100C0000}"/>
    <cellStyle name="Normal 72 2 2" xfId="3043" xr:uid="{00000000-0005-0000-0000-0000110C0000}"/>
    <cellStyle name="Normal 72 3" xfId="3044" xr:uid="{00000000-0005-0000-0000-0000120C0000}"/>
    <cellStyle name="Normal 72 4" xfId="3045" xr:uid="{00000000-0005-0000-0000-0000130C0000}"/>
    <cellStyle name="Normal 73" xfId="3046" xr:uid="{00000000-0005-0000-0000-0000140C0000}"/>
    <cellStyle name="Normal 73 2" xfId="3047" xr:uid="{00000000-0005-0000-0000-0000150C0000}"/>
    <cellStyle name="Normal 73 2 2" xfId="3048" xr:uid="{00000000-0005-0000-0000-0000160C0000}"/>
    <cellStyle name="Normal 73 3" xfId="3049" xr:uid="{00000000-0005-0000-0000-0000170C0000}"/>
    <cellStyle name="Normal 74" xfId="3050" xr:uid="{00000000-0005-0000-0000-0000180C0000}"/>
    <cellStyle name="Normal 74 2" xfId="3051" xr:uid="{00000000-0005-0000-0000-0000190C0000}"/>
    <cellStyle name="Normal 74 2 2" xfId="3052" xr:uid="{00000000-0005-0000-0000-00001A0C0000}"/>
    <cellStyle name="Normal 74 3" xfId="3053" xr:uid="{00000000-0005-0000-0000-00001B0C0000}"/>
    <cellStyle name="Normal 75" xfId="3054" xr:uid="{00000000-0005-0000-0000-00001C0C0000}"/>
    <cellStyle name="Normal 75 2" xfId="3055" xr:uid="{00000000-0005-0000-0000-00001D0C0000}"/>
    <cellStyle name="Normal 75 2 2" xfId="3056" xr:uid="{00000000-0005-0000-0000-00001E0C0000}"/>
    <cellStyle name="Normal 75 3" xfId="3057" xr:uid="{00000000-0005-0000-0000-00001F0C0000}"/>
    <cellStyle name="Normal 75 3 2" xfId="3058" xr:uid="{00000000-0005-0000-0000-0000200C0000}"/>
    <cellStyle name="Normal 75 3 3" xfId="3059" xr:uid="{00000000-0005-0000-0000-0000210C0000}"/>
    <cellStyle name="Normal 76" xfId="3060" xr:uid="{00000000-0005-0000-0000-0000220C0000}"/>
    <cellStyle name="Normal 76 2" xfId="3061" xr:uid="{00000000-0005-0000-0000-0000230C0000}"/>
    <cellStyle name="Normal 76 2 2" xfId="3062" xr:uid="{00000000-0005-0000-0000-0000240C0000}"/>
    <cellStyle name="Normal 76 3" xfId="3063" xr:uid="{00000000-0005-0000-0000-0000250C0000}"/>
    <cellStyle name="Normal 77" xfId="3064" xr:uid="{00000000-0005-0000-0000-0000260C0000}"/>
    <cellStyle name="Normal 77 2" xfId="3065" xr:uid="{00000000-0005-0000-0000-0000270C0000}"/>
    <cellStyle name="Normal 77 2 2" xfId="3066" xr:uid="{00000000-0005-0000-0000-0000280C0000}"/>
    <cellStyle name="Normal 77 3" xfId="3067" xr:uid="{00000000-0005-0000-0000-0000290C0000}"/>
    <cellStyle name="Normal 77 3 2" xfId="3068" xr:uid="{00000000-0005-0000-0000-00002A0C0000}"/>
    <cellStyle name="Normal 78" xfId="3069" xr:uid="{00000000-0005-0000-0000-00002B0C0000}"/>
    <cellStyle name="Normal 78 2" xfId="3070" xr:uid="{00000000-0005-0000-0000-00002C0C0000}"/>
    <cellStyle name="Normal 78 2 2" xfId="3071" xr:uid="{00000000-0005-0000-0000-00002D0C0000}"/>
    <cellStyle name="Normal 78 3" xfId="3072" xr:uid="{00000000-0005-0000-0000-00002E0C0000}"/>
    <cellStyle name="Normal 78 3 2" xfId="3073" xr:uid="{00000000-0005-0000-0000-00002F0C0000}"/>
    <cellStyle name="Normal 79" xfId="3074" xr:uid="{00000000-0005-0000-0000-0000300C0000}"/>
    <cellStyle name="Normal 79 2" xfId="3075" xr:uid="{00000000-0005-0000-0000-0000310C0000}"/>
    <cellStyle name="Normal 79 2 2" xfId="3076" xr:uid="{00000000-0005-0000-0000-0000320C0000}"/>
    <cellStyle name="Normal 79 3" xfId="3077" xr:uid="{00000000-0005-0000-0000-0000330C0000}"/>
    <cellStyle name="Normal 79 3 2" xfId="3078" xr:uid="{00000000-0005-0000-0000-0000340C0000}"/>
    <cellStyle name="Normal 8" xfId="3079" xr:uid="{00000000-0005-0000-0000-0000350C0000}"/>
    <cellStyle name="Normal 8 2" xfId="3080" xr:uid="{00000000-0005-0000-0000-0000360C0000}"/>
    <cellStyle name="Normal 8 2 2" xfId="3081" xr:uid="{00000000-0005-0000-0000-0000370C0000}"/>
    <cellStyle name="Normal 8 2 2 2" xfId="3082" xr:uid="{00000000-0005-0000-0000-0000380C0000}"/>
    <cellStyle name="Normal 8 2 2 2 2" xfId="3083" xr:uid="{00000000-0005-0000-0000-0000390C0000}"/>
    <cellStyle name="Normal 8 2 2 3" xfId="3084" xr:uid="{00000000-0005-0000-0000-00003A0C0000}"/>
    <cellStyle name="Normal 8 2 3" xfId="3085" xr:uid="{00000000-0005-0000-0000-00003B0C0000}"/>
    <cellStyle name="Normal 8 2 3 2" xfId="3086" xr:uid="{00000000-0005-0000-0000-00003C0C0000}"/>
    <cellStyle name="Normal 8 2 3 2 2" xfId="3087" xr:uid="{00000000-0005-0000-0000-00003D0C0000}"/>
    <cellStyle name="Normal 8 2 3 3" xfId="3088" xr:uid="{00000000-0005-0000-0000-00003E0C0000}"/>
    <cellStyle name="Normal 8 2 4" xfId="3089" xr:uid="{00000000-0005-0000-0000-00003F0C0000}"/>
    <cellStyle name="Normal 8 2 4 2" xfId="3090" xr:uid="{00000000-0005-0000-0000-0000400C0000}"/>
    <cellStyle name="Normal 8 2 5" xfId="3091" xr:uid="{00000000-0005-0000-0000-0000410C0000}"/>
    <cellStyle name="Normal 8 3" xfId="3092" xr:uid="{00000000-0005-0000-0000-0000420C0000}"/>
    <cellStyle name="Normal 8 3 2" xfId="3093" xr:uid="{00000000-0005-0000-0000-0000430C0000}"/>
    <cellStyle name="Normal 8 3 2 2" xfId="3094" xr:uid="{00000000-0005-0000-0000-0000440C0000}"/>
    <cellStyle name="Normal 8 3 3" xfId="3095" xr:uid="{00000000-0005-0000-0000-0000450C0000}"/>
    <cellStyle name="Normal 8 4" xfId="3096" xr:uid="{00000000-0005-0000-0000-0000460C0000}"/>
    <cellStyle name="Normal 8 4 2" xfId="3097" xr:uid="{00000000-0005-0000-0000-0000470C0000}"/>
    <cellStyle name="Normal 8 4 2 2" xfId="3098" xr:uid="{00000000-0005-0000-0000-0000480C0000}"/>
    <cellStyle name="Normal 8 4 3" xfId="3099" xr:uid="{00000000-0005-0000-0000-0000490C0000}"/>
    <cellStyle name="Normal 8 5" xfId="3100" xr:uid="{00000000-0005-0000-0000-00004A0C0000}"/>
    <cellStyle name="Normal 8 5 2" xfId="3101" xr:uid="{00000000-0005-0000-0000-00004B0C0000}"/>
    <cellStyle name="Normal 8 5 3" xfId="3102" xr:uid="{00000000-0005-0000-0000-00004C0C0000}"/>
    <cellStyle name="Normal 8 6" xfId="3103" xr:uid="{00000000-0005-0000-0000-00004D0C0000}"/>
    <cellStyle name="Normal 8 6 2" xfId="3104" xr:uid="{00000000-0005-0000-0000-00004E0C0000}"/>
    <cellStyle name="Normal 8 7" xfId="3105" xr:uid="{00000000-0005-0000-0000-00004F0C0000}"/>
    <cellStyle name="Normal 80" xfId="3106" xr:uid="{00000000-0005-0000-0000-0000500C0000}"/>
    <cellStyle name="Normal 80 2" xfId="3107" xr:uid="{00000000-0005-0000-0000-0000510C0000}"/>
    <cellStyle name="Normal 80 2 2" xfId="3108" xr:uid="{00000000-0005-0000-0000-0000520C0000}"/>
    <cellStyle name="Normal 80 3" xfId="3109" xr:uid="{00000000-0005-0000-0000-0000530C0000}"/>
    <cellStyle name="Normal 81" xfId="3110" xr:uid="{00000000-0005-0000-0000-0000540C0000}"/>
    <cellStyle name="Normal 81 2" xfId="3111" xr:uid="{00000000-0005-0000-0000-0000550C0000}"/>
    <cellStyle name="Normal 81 2 2" xfId="3112" xr:uid="{00000000-0005-0000-0000-0000560C0000}"/>
    <cellStyle name="Normal 81 3" xfId="3113" xr:uid="{00000000-0005-0000-0000-0000570C0000}"/>
    <cellStyle name="Normal 82" xfId="3114" xr:uid="{00000000-0005-0000-0000-0000580C0000}"/>
    <cellStyle name="Normal 82 2" xfId="3115" xr:uid="{00000000-0005-0000-0000-0000590C0000}"/>
    <cellStyle name="Normal 82 2 2" xfId="3116" xr:uid="{00000000-0005-0000-0000-00005A0C0000}"/>
    <cellStyle name="Normal 82 3" xfId="3117" xr:uid="{00000000-0005-0000-0000-00005B0C0000}"/>
    <cellStyle name="Normal 83" xfId="3118" xr:uid="{00000000-0005-0000-0000-00005C0C0000}"/>
    <cellStyle name="Normal 83 2" xfId="3119" xr:uid="{00000000-0005-0000-0000-00005D0C0000}"/>
    <cellStyle name="Normal 83 2 2" xfId="3120" xr:uid="{00000000-0005-0000-0000-00005E0C0000}"/>
    <cellStyle name="Normal 83 3" xfId="3121" xr:uid="{00000000-0005-0000-0000-00005F0C0000}"/>
    <cellStyle name="Normal 84" xfId="3122" xr:uid="{00000000-0005-0000-0000-0000600C0000}"/>
    <cellStyle name="Normal 84 2" xfId="3123" xr:uid="{00000000-0005-0000-0000-0000610C0000}"/>
    <cellStyle name="Normal 84 2 2" xfId="3124" xr:uid="{00000000-0005-0000-0000-0000620C0000}"/>
    <cellStyle name="Normal 84 3" xfId="3125" xr:uid="{00000000-0005-0000-0000-0000630C0000}"/>
    <cellStyle name="Normal 85" xfId="3126" xr:uid="{00000000-0005-0000-0000-0000640C0000}"/>
    <cellStyle name="Normal 85 2" xfId="3127" xr:uid="{00000000-0005-0000-0000-0000650C0000}"/>
    <cellStyle name="Normal 85 2 2" xfId="3128" xr:uid="{00000000-0005-0000-0000-0000660C0000}"/>
    <cellStyle name="Normal 85 3" xfId="3129" xr:uid="{00000000-0005-0000-0000-0000670C0000}"/>
    <cellStyle name="Normal 86" xfId="3130" xr:uid="{00000000-0005-0000-0000-0000680C0000}"/>
    <cellStyle name="Normal 86 2" xfId="3131" xr:uid="{00000000-0005-0000-0000-0000690C0000}"/>
    <cellStyle name="Normal 86 2 2" xfId="3132" xr:uid="{00000000-0005-0000-0000-00006A0C0000}"/>
    <cellStyle name="Normal 86 3" xfId="3133" xr:uid="{00000000-0005-0000-0000-00006B0C0000}"/>
    <cellStyle name="Normal 87" xfId="3134" xr:uid="{00000000-0005-0000-0000-00006C0C0000}"/>
    <cellStyle name="Normal 87 2" xfId="3135" xr:uid="{00000000-0005-0000-0000-00006D0C0000}"/>
    <cellStyle name="Normal 87 2 2" xfId="3136" xr:uid="{00000000-0005-0000-0000-00006E0C0000}"/>
    <cellStyle name="Normal 87 3" xfId="3137" xr:uid="{00000000-0005-0000-0000-00006F0C0000}"/>
    <cellStyle name="Normal 88" xfId="3138" xr:uid="{00000000-0005-0000-0000-0000700C0000}"/>
    <cellStyle name="Normal 88 2" xfId="3139" xr:uid="{00000000-0005-0000-0000-0000710C0000}"/>
    <cellStyle name="Normal 88 2 2" xfId="3140" xr:uid="{00000000-0005-0000-0000-0000720C0000}"/>
    <cellStyle name="Normal 88 3" xfId="3141" xr:uid="{00000000-0005-0000-0000-0000730C0000}"/>
    <cellStyle name="Normal 89" xfId="3142" xr:uid="{00000000-0005-0000-0000-0000740C0000}"/>
    <cellStyle name="Normal 89 2" xfId="3143" xr:uid="{00000000-0005-0000-0000-0000750C0000}"/>
    <cellStyle name="Normal 89 2 2" xfId="3144" xr:uid="{00000000-0005-0000-0000-0000760C0000}"/>
    <cellStyle name="Normal 89 3" xfId="3145" xr:uid="{00000000-0005-0000-0000-0000770C0000}"/>
    <cellStyle name="Normal 9" xfId="3146" xr:uid="{00000000-0005-0000-0000-0000780C0000}"/>
    <cellStyle name="Normal 9 2" xfId="3147" xr:uid="{00000000-0005-0000-0000-0000790C0000}"/>
    <cellStyle name="Normal 9 2 2" xfId="3148" xr:uid="{00000000-0005-0000-0000-00007A0C0000}"/>
    <cellStyle name="Normal 9 2 3" xfId="3149" xr:uid="{00000000-0005-0000-0000-00007B0C0000}"/>
    <cellStyle name="Normal 9 2 4" xfId="3150" xr:uid="{00000000-0005-0000-0000-00007C0C0000}"/>
    <cellStyle name="Normal 9 2 5" xfId="3151" xr:uid="{00000000-0005-0000-0000-00007D0C0000}"/>
    <cellStyle name="Normal 9 3" xfId="3152" xr:uid="{00000000-0005-0000-0000-00007E0C0000}"/>
    <cellStyle name="Normal 9 4" xfId="3153" xr:uid="{00000000-0005-0000-0000-00007F0C0000}"/>
    <cellStyle name="Normal 9 5" xfId="3154" xr:uid="{00000000-0005-0000-0000-0000800C0000}"/>
    <cellStyle name="Normal 9 5 2" xfId="3155" xr:uid="{00000000-0005-0000-0000-0000810C0000}"/>
    <cellStyle name="Normal 9 6" xfId="3156" xr:uid="{00000000-0005-0000-0000-0000820C0000}"/>
    <cellStyle name="Normal 90" xfId="3157" xr:uid="{00000000-0005-0000-0000-0000830C0000}"/>
    <cellStyle name="Normal 90 2" xfId="3158" xr:uid="{00000000-0005-0000-0000-0000840C0000}"/>
    <cellStyle name="Normal 90 2 2" xfId="3159" xr:uid="{00000000-0005-0000-0000-0000850C0000}"/>
    <cellStyle name="Normal 90 3" xfId="3160" xr:uid="{00000000-0005-0000-0000-0000860C0000}"/>
    <cellStyle name="Normal 91" xfId="3161" xr:uid="{00000000-0005-0000-0000-0000870C0000}"/>
    <cellStyle name="Normal 91 2" xfId="3162" xr:uid="{00000000-0005-0000-0000-0000880C0000}"/>
    <cellStyle name="Normal 91 2 2" xfId="3163" xr:uid="{00000000-0005-0000-0000-0000890C0000}"/>
    <cellStyle name="Normal 91 3" xfId="3164" xr:uid="{00000000-0005-0000-0000-00008A0C0000}"/>
    <cellStyle name="Normal 92" xfId="3165" xr:uid="{00000000-0005-0000-0000-00008B0C0000}"/>
    <cellStyle name="Normal 92 2" xfId="3166" xr:uid="{00000000-0005-0000-0000-00008C0C0000}"/>
    <cellStyle name="Normal 92 2 2" xfId="3167" xr:uid="{00000000-0005-0000-0000-00008D0C0000}"/>
    <cellStyle name="Normal 92 3" xfId="3168" xr:uid="{00000000-0005-0000-0000-00008E0C0000}"/>
    <cellStyle name="Normal 93" xfId="3169" xr:uid="{00000000-0005-0000-0000-00008F0C0000}"/>
    <cellStyle name="Normal 93 2" xfId="3170" xr:uid="{00000000-0005-0000-0000-0000900C0000}"/>
    <cellStyle name="Normal 93 2 2" xfId="3171" xr:uid="{00000000-0005-0000-0000-0000910C0000}"/>
    <cellStyle name="Normal 93 3" xfId="3172" xr:uid="{00000000-0005-0000-0000-0000920C0000}"/>
    <cellStyle name="Normal 94" xfId="3173" xr:uid="{00000000-0005-0000-0000-0000930C0000}"/>
    <cellStyle name="Normal 94 2" xfId="3174" xr:uid="{00000000-0005-0000-0000-0000940C0000}"/>
    <cellStyle name="Normal 94 2 2" xfId="3175" xr:uid="{00000000-0005-0000-0000-0000950C0000}"/>
    <cellStyle name="Normal 94 3" xfId="3176" xr:uid="{00000000-0005-0000-0000-0000960C0000}"/>
    <cellStyle name="Normal 95" xfId="3177" xr:uid="{00000000-0005-0000-0000-0000970C0000}"/>
    <cellStyle name="Normal 95 2" xfId="3178" xr:uid="{00000000-0005-0000-0000-0000980C0000}"/>
    <cellStyle name="Normal 95 2 2" xfId="3179" xr:uid="{00000000-0005-0000-0000-0000990C0000}"/>
    <cellStyle name="Normal 95 3" xfId="3180" xr:uid="{00000000-0005-0000-0000-00009A0C0000}"/>
    <cellStyle name="Normal 96" xfId="3181" xr:uid="{00000000-0005-0000-0000-00009B0C0000}"/>
    <cellStyle name="Normal 96 2" xfId="3182" xr:uid="{00000000-0005-0000-0000-00009C0C0000}"/>
    <cellStyle name="Normal 96 2 2" xfId="3183" xr:uid="{00000000-0005-0000-0000-00009D0C0000}"/>
    <cellStyle name="Normal 96 3" xfId="3184" xr:uid="{00000000-0005-0000-0000-00009E0C0000}"/>
    <cellStyle name="Normal 97" xfId="3185" xr:uid="{00000000-0005-0000-0000-00009F0C0000}"/>
    <cellStyle name="Normal 97 2" xfId="3186" xr:uid="{00000000-0005-0000-0000-0000A00C0000}"/>
    <cellStyle name="Normal 97 2 2" xfId="3187" xr:uid="{00000000-0005-0000-0000-0000A10C0000}"/>
    <cellStyle name="Normal 97 3" xfId="3188" xr:uid="{00000000-0005-0000-0000-0000A20C0000}"/>
    <cellStyle name="Normal 98" xfId="3189" xr:uid="{00000000-0005-0000-0000-0000A30C0000}"/>
    <cellStyle name="Normal 98 2" xfId="3190" xr:uid="{00000000-0005-0000-0000-0000A40C0000}"/>
    <cellStyle name="Normal 98 2 2" xfId="3191" xr:uid="{00000000-0005-0000-0000-0000A50C0000}"/>
    <cellStyle name="Normal 98 3" xfId="3192" xr:uid="{00000000-0005-0000-0000-0000A60C0000}"/>
    <cellStyle name="Normal 99" xfId="3193" xr:uid="{00000000-0005-0000-0000-0000A70C0000}"/>
    <cellStyle name="Normal 99 2" xfId="3194" xr:uid="{00000000-0005-0000-0000-0000A80C0000}"/>
    <cellStyle name="Normal 99 2 2" xfId="3195" xr:uid="{00000000-0005-0000-0000-0000A90C0000}"/>
    <cellStyle name="Normal 99 3" xfId="3196" xr:uid="{00000000-0005-0000-0000-0000AA0C0000}"/>
    <cellStyle name="Note 10" xfId="3197" xr:uid="{00000000-0005-0000-0000-0000AB0C0000}"/>
    <cellStyle name="Note 11" xfId="3198" xr:uid="{00000000-0005-0000-0000-0000AC0C0000}"/>
    <cellStyle name="Note 12" xfId="3199" xr:uid="{00000000-0005-0000-0000-0000AD0C0000}"/>
    <cellStyle name="Note 13" xfId="3200" xr:uid="{00000000-0005-0000-0000-0000AE0C0000}"/>
    <cellStyle name="Note 14" xfId="3201" xr:uid="{00000000-0005-0000-0000-0000AF0C0000}"/>
    <cellStyle name="Note 15" xfId="3202" xr:uid="{00000000-0005-0000-0000-0000B00C0000}"/>
    <cellStyle name="Note 16" xfId="3203" xr:uid="{00000000-0005-0000-0000-0000B10C0000}"/>
    <cellStyle name="Note 17" xfId="3204" xr:uid="{00000000-0005-0000-0000-0000B20C0000}"/>
    <cellStyle name="Note 18" xfId="3205" xr:uid="{00000000-0005-0000-0000-0000B30C0000}"/>
    <cellStyle name="Note 19" xfId="3206" xr:uid="{00000000-0005-0000-0000-0000B40C0000}"/>
    <cellStyle name="Note 2" xfId="3207" xr:uid="{00000000-0005-0000-0000-0000B50C0000}"/>
    <cellStyle name="Note 2 2" xfId="3208" xr:uid="{00000000-0005-0000-0000-0000B60C0000}"/>
    <cellStyle name="Note 2 2 2" xfId="3209" xr:uid="{00000000-0005-0000-0000-0000B70C0000}"/>
    <cellStyle name="Note 2 3" xfId="3210" xr:uid="{00000000-0005-0000-0000-0000B80C0000}"/>
    <cellStyle name="Note 20" xfId="3211" xr:uid="{00000000-0005-0000-0000-0000B90C0000}"/>
    <cellStyle name="Note 3" xfId="3212" xr:uid="{00000000-0005-0000-0000-0000BA0C0000}"/>
    <cellStyle name="Note 3 2" xfId="3213" xr:uid="{00000000-0005-0000-0000-0000BB0C0000}"/>
    <cellStyle name="Note 3 2 2" xfId="3214" xr:uid="{00000000-0005-0000-0000-0000BC0C0000}"/>
    <cellStyle name="Note 3 3" xfId="3215" xr:uid="{00000000-0005-0000-0000-0000BD0C0000}"/>
    <cellStyle name="Note 4" xfId="3216" xr:uid="{00000000-0005-0000-0000-0000BE0C0000}"/>
    <cellStyle name="Note 4 2" xfId="3217" xr:uid="{00000000-0005-0000-0000-0000BF0C0000}"/>
    <cellStyle name="Note 5" xfId="3218" xr:uid="{00000000-0005-0000-0000-0000C00C0000}"/>
    <cellStyle name="Note 5 2" xfId="3219" xr:uid="{00000000-0005-0000-0000-0000C10C0000}"/>
    <cellStyle name="Note 6" xfId="3220" xr:uid="{00000000-0005-0000-0000-0000C20C0000}"/>
    <cellStyle name="Note 6 2" xfId="3221" xr:uid="{00000000-0005-0000-0000-0000C30C0000}"/>
    <cellStyle name="Note 7" xfId="3222" xr:uid="{00000000-0005-0000-0000-0000C40C0000}"/>
    <cellStyle name="Note 7 2" xfId="3223" xr:uid="{00000000-0005-0000-0000-0000C50C0000}"/>
    <cellStyle name="Note 8" xfId="3224" xr:uid="{00000000-0005-0000-0000-0000C60C0000}"/>
    <cellStyle name="Note 8 2" xfId="3225" xr:uid="{00000000-0005-0000-0000-0000C70C0000}"/>
    <cellStyle name="Note 9" xfId="3226" xr:uid="{00000000-0005-0000-0000-0000C80C0000}"/>
    <cellStyle name="Note 9 2" xfId="3227" xr:uid="{00000000-0005-0000-0000-0000C90C0000}"/>
    <cellStyle name="Output 2" xfId="3228" xr:uid="{00000000-0005-0000-0000-0000CA0C0000}"/>
    <cellStyle name="Output 2 2" xfId="3229" xr:uid="{00000000-0005-0000-0000-0000CB0C0000}"/>
    <cellStyle name="Output 2 2 2" xfId="3230" xr:uid="{00000000-0005-0000-0000-0000CC0C0000}"/>
    <cellStyle name="Output 2 3" xfId="3231" xr:uid="{00000000-0005-0000-0000-0000CD0C0000}"/>
    <cellStyle name="Output Amounts" xfId="3232" xr:uid="{00000000-0005-0000-0000-0000CE0C0000}"/>
    <cellStyle name="Output Column Headings" xfId="3233" xr:uid="{00000000-0005-0000-0000-0000CF0C0000}"/>
    <cellStyle name="Output Line Items" xfId="3234" xr:uid="{00000000-0005-0000-0000-0000D00C0000}"/>
    <cellStyle name="Output Report Heading" xfId="3235" xr:uid="{00000000-0005-0000-0000-0000D10C0000}"/>
    <cellStyle name="Output Report Title" xfId="3236" xr:uid="{00000000-0005-0000-0000-0000D20C0000}"/>
    <cellStyle name="Percent" xfId="2" builtinId="5"/>
    <cellStyle name="Percent 2" xfId="3237" xr:uid="{00000000-0005-0000-0000-0000D30C0000}"/>
    <cellStyle name="Percent 2 2" xfId="3238" xr:uid="{00000000-0005-0000-0000-0000D40C0000}"/>
    <cellStyle name="Percent 2 2 2" xfId="3239" xr:uid="{00000000-0005-0000-0000-0000D50C0000}"/>
    <cellStyle name="Percent 2 2 2 2" xfId="3240" xr:uid="{00000000-0005-0000-0000-0000D60C0000}"/>
    <cellStyle name="Percent 2 2 3" xfId="3241" xr:uid="{00000000-0005-0000-0000-0000D70C0000}"/>
    <cellStyle name="Percent 2 3" xfId="3242" xr:uid="{00000000-0005-0000-0000-0000D80C0000}"/>
    <cellStyle name="Percent 2 3 2" xfId="3243" xr:uid="{00000000-0005-0000-0000-0000D90C0000}"/>
    <cellStyle name="Percent 2 3 2 2" xfId="3244" xr:uid="{00000000-0005-0000-0000-0000DA0C0000}"/>
    <cellStyle name="Percent 2 3 3" xfId="3245" xr:uid="{00000000-0005-0000-0000-0000DB0C0000}"/>
    <cellStyle name="Percent 2 4" xfId="3246" xr:uid="{00000000-0005-0000-0000-0000DC0C0000}"/>
    <cellStyle name="Percent 2 4 2" xfId="3247" xr:uid="{00000000-0005-0000-0000-0000DD0C0000}"/>
    <cellStyle name="Percent 2 5" xfId="3248" xr:uid="{00000000-0005-0000-0000-0000DE0C0000}"/>
    <cellStyle name="Percent 3" xfId="3249" xr:uid="{00000000-0005-0000-0000-0000DF0C0000}"/>
    <cellStyle name="Percent 3 2" xfId="3250" xr:uid="{00000000-0005-0000-0000-0000E00C0000}"/>
    <cellStyle name="Product Title" xfId="3251" xr:uid="{00000000-0005-0000-0000-0000E10C0000}"/>
    <cellStyle name="Text" xfId="3252" xr:uid="{00000000-0005-0000-0000-0000E20C0000}"/>
    <cellStyle name="Title 2" xfId="3253" xr:uid="{00000000-0005-0000-0000-0000E30C0000}"/>
    <cellStyle name="Total 2" xfId="3254" xr:uid="{00000000-0005-0000-0000-0000E40C0000}"/>
    <cellStyle name="Total 2 2" xfId="3255" xr:uid="{00000000-0005-0000-0000-0000E50C0000}"/>
    <cellStyle name="Total 2 2 2" xfId="3256" xr:uid="{00000000-0005-0000-0000-0000E60C0000}"/>
    <cellStyle name="Total 2 3" xfId="3257" xr:uid="{00000000-0005-0000-0000-0000E70C0000}"/>
    <cellStyle name="Warning Text 2" xfId="3258" xr:uid="{00000000-0005-0000-0000-0000E80C0000}"/>
  </cellStyles>
  <dxfs count="0"/>
  <tableStyles count="0" defaultTableStyle="TableStyleMedium9" defaultPivotStyle="PivotStyleLight16"/>
  <colors>
    <mruColors>
      <color rgb="FFFF53FF"/>
      <color rgb="FF0000FF"/>
      <color rgb="FFE8B13E"/>
      <color rgb="FF008CA7"/>
      <color rgb="FFFFC000"/>
      <color rgb="FF006666"/>
      <color rgb="FF272829"/>
      <color rgb="FF292C6E"/>
      <color rgb="FF2E4395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9</xdr:row>
      <xdr:rowOff>0</xdr:rowOff>
    </xdr:from>
    <xdr:to>
      <xdr:col>17</xdr:col>
      <xdr:colOff>304800</xdr:colOff>
      <xdr:row>10</xdr:row>
      <xdr:rowOff>89958</xdr:rowOff>
    </xdr:to>
    <xdr:sp macro="" textlink="">
      <xdr:nvSpPr>
        <xdr:cNvPr id="1025" name="AutoShape 1" descr="blob:https://web.whatsapp.com/a8e0f922-6f44-4368-a7cc-fd8f6faeccdf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>
        <a:xfrm>
          <a:off x="11826240" y="2185035"/>
          <a:ext cx="304800" cy="2990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199855</xdr:colOff>
      <xdr:row>24</xdr:row>
      <xdr:rowOff>86262</xdr:rowOff>
    </xdr:from>
    <xdr:to>
      <xdr:col>0</xdr:col>
      <xdr:colOff>924535</xdr:colOff>
      <xdr:row>42</xdr:row>
      <xdr:rowOff>62417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55065" y="6712585"/>
          <a:ext cx="3434715" cy="724535"/>
        </a:xfrm>
        <a:prstGeom prst="rect">
          <a:avLst/>
        </a:prstGeom>
      </xdr:spPr>
    </xdr:pic>
    <xdr:clientData/>
  </xdr:twoCellAnchor>
  <xdr:oneCellAnchor>
    <xdr:from>
      <xdr:col>0</xdr:col>
      <xdr:colOff>403253</xdr:colOff>
      <xdr:row>36</xdr:row>
      <xdr:rowOff>124225</xdr:rowOff>
    </xdr:from>
    <xdr:ext cx="254557" cy="34163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rot="5400000">
          <a:off x="359716" y="7787762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47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27</xdr:row>
      <xdr:rowOff>102123</xdr:rowOff>
    </xdr:from>
    <xdr:to>
      <xdr:col>0</xdr:col>
      <xdr:colOff>924535</xdr:colOff>
      <xdr:row>44</xdr:row>
      <xdr:rowOff>610467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06805" y="6714490"/>
          <a:ext cx="3338195" cy="724535"/>
        </a:xfrm>
        <a:prstGeom prst="rect">
          <a:avLst/>
        </a:prstGeom>
      </xdr:spPr>
    </xdr:pic>
    <xdr:clientData/>
  </xdr:twoCellAnchor>
  <xdr:oneCellAnchor>
    <xdr:from>
      <xdr:col>0</xdr:col>
      <xdr:colOff>385936</xdr:colOff>
      <xdr:row>42</xdr:row>
      <xdr:rowOff>10202</xdr:rowOff>
    </xdr:from>
    <xdr:ext cx="254557" cy="34163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 rot="5400000">
          <a:off x="342399" y="7826139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57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36375</xdr:rowOff>
    </xdr:from>
    <xdr:to>
      <xdr:col>0</xdr:col>
      <xdr:colOff>924534</xdr:colOff>
      <xdr:row>62</xdr:row>
      <xdr:rowOff>131331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37285" y="10144760"/>
          <a:ext cx="3395345" cy="727710"/>
        </a:xfrm>
        <a:prstGeom prst="rect">
          <a:avLst/>
        </a:prstGeom>
      </xdr:spPr>
    </xdr:pic>
    <xdr:clientData/>
  </xdr:twoCellAnchor>
  <xdr:oneCellAnchor>
    <xdr:from>
      <xdr:col>0</xdr:col>
      <xdr:colOff>390151</xdr:colOff>
      <xdr:row>50</xdr:row>
      <xdr:rowOff>67441</xdr:rowOff>
    </xdr:from>
    <xdr:ext cx="254557" cy="34163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/>
      </xdr:nvSpPr>
      <xdr:spPr>
        <a:xfrm rot="5400000">
          <a:off x="346614" y="9346418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58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25</xdr:row>
      <xdr:rowOff>106639</xdr:rowOff>
    </xdr:from>
    <xdr:to>
      <xdr:col>0</xdr:col>
      <xdr:colOff>924535</xdr:colOff>
      <xdr:row>44</xdr:row>
      <xdr:rowOff>322644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14425" y="6367780"/>
          <a:ext cx="3352800" cy="725170"/>
        </a:xfrm>
        <a:prstGeom prst="rect">
          <a:avLst/>
        </a:prstGeom>
      </xdr:spPr>
    </xdr:pic>
    <xdr:clientData/>
  </xdr:twoCellAnchor>
  <xdr:oneCellAnchor>
    <xdr:from>
      <xdr:col>0</xdr:col>
      <xdr:colOff>399117</xdr:colOff>
      <xdr:row>40</xdr:row>
      <xdr:rowOff>3751</xdr:rowOff>
    </xdr:from>
    <xdr:ext cx="254557" cy="34163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 rot="5400000">
          <a:off x="355580" y="7476788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59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40366</xdr:rowOff>
    </xdr:from>
    <xdr:to>
      <xdr:col>0</xdr:col>
      <xdr:colOff>924534</xdr:colOff>
      <xdr:row>62</xdr:row>
      <xdr:rowOff>102216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20775" y="9794875"/>
          <a:ext cx="3362325" cy="728345"/>
        </a:xfrm>
        <a:prstGeom prst="rect">
          <a:avLst/>
        </a:prstGeom>
      </xdr:spPr>
    </xdr:pic>
    <xdr:clientData/>
  </xdr:twoCellAnchor>
  <xdr:oneCellAnchor>
    <xdr:from>
      <xdr:col>0</xdr:col>
      <xdr:colOff>405156</xdr:colOff>
      <xdr:row>50</xdr:row>
      <xdr:rowOff>56160</xdr:rowOff>
    </xdr:from>
    <xdr:ext cx="254557" cy="34163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 rot="5400000">
          <a:off x="361619" y="9015097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60</a:t>
          </a: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28</xdr:row>
      <xdr:rowOff>42499</xdr:rowOff>
    </xdr:from>
    <xdr:to>
      <xdr:col>0</xdr:col>
      <xdr:colOff>924535</xdr:colOff>
      <xdr:row>45</xdr:row>
      <xdr:rowOff>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01725" y="6776720"/>
          <a:ext cx="3327400" cy="725170"/>
        </a:xfrm>
        <a:prstGeom prst="rect">
          <a:avLst/>
        </a:prstGeom>
      </xdr:spPr>
    </xdr:pic>
    <xdr:clientData/>
  </xdr:twoCellAnchor>
  <xdr:oneCellAnchor>
    <xdr:from>
      <xdr:col>0</xdr:col>
      <xdr:colOff>403255</xdr:colOff>
      <xdr:row>42</xdr:row>
      <xdr:rowOff>40928</xdr:rowOff>
    </xdr:from>
    <xdr:ext cx="254557" cy="34163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 txBox="1"/>
      </xdr:nvSpPr>
      <xdr:spPr>
        <a:xfrm rot="5400000">
          <a:off x="359718" y="7821006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61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22591</xdr:rowOff>
    </xdr:from>
    <xdr:to>
      <xdr:col>0</xdr:col>
      <xdr:colOff>924534</xdr:colOff>
      <xdr:row>62</xdr:row>
      <xdr:rowOff>117548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37285" y="10189845"/>
          <a:ext cx="3395345" cy="728345"/>
        </a:xfrm>
        <a:prstGeom prst="rect">
          <a:avLst/>
        </a:prstGeom>
      </xdr:spPr>
    </xdr:pic>
    <xdr:clientData/>
  </xdr:twoCellAnchor>
  <xdr:oneCellAnchor>
    <xdr:from>
      <xdr:col>0</xdr:col>
      <xdr:colOff>406238</xdr:colOff>
      <xdr:row>50</xdr:row>
      <xdr:rowOff>41916</xdr:rowOff>
    </xdr:from>
    <xdr:ext cx="254557" cy="34163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 txBox="1"/>
      </xdr:nvSpPr>
      <xdr:spPr>
        <a:xfrm rot="5400000">
          <a:off x="362701" y="9345994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62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27</xdr:row>
      <xdr:rowOff>101559</xdr:rowOff>
    </xdr:from>
    <xdr:to>
      <xdr:col>0</xdr:col>
      <xdr:colOff>924535</xdr:colOff>
      <xdr:row>44</xdr:row>
      <xdr:rowOff>592585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098550" y="6706870"/>
          <a:ext cx="3321050" cy="725170"/>
        </a:xfrm>
        <a:prstGeom prst="rect">
          <a:avLst/>
        </a:prstGeom>
      </xdr:spPr>
    </xdr:pic>
    <xdr:clientData/>
  </xdr:twoCellAnchor>
  <xdr:oneCellAnchor>
    <xdr:from>
      <xdr:col>0</xdr:col>
      <xdr:colOff>403255</xdr:colOff>
      <xdr:row>41</xdr:row>
      <xdr:rowOff>182069</xdr:rowOff>
    </xdr:from>
    <xdr:ext cx="254557" cy="34163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/>
      </xdr:nvSpPr>
      <xdr:spPr>
        <a:xfrm rot="5400000">
          <a:off x="359718" y="7830366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63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31635</xdr:rowOff>
    </xdr:from>
    <xdr:to>
      <xdr:col>0</xdr:col>
      <xdr:colOff>924534</xdr:colOff>
      <xdr:row>63</xdr:row>
      <xdr:rowOff>5364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059815" y="10064115"/>
          <a:ext cx="3240405" cy="727710"/>
        </a:xfrm>
        <a:prstGeom prst="rect">
          <a:avLst/>
        </a:prstGeom>
      </xdr:spPr>
    </xdr:pic>
    <xdr:clientData/>
  </xdr:twoCellAnchor>
  <xdr:oneCellAnchor>
    <xdr:from>
      <xdr:col>0</xdr:col>
      <xdr:colOff>406990</xdr:colOff>
      <xdr:row>50</xdr:row>
      <xdr:rowOff>42668</xdr:rowOff>
    </xdr:from>
    <xdr:ext cx="254557" cy="34163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/>
      </xdr:nvSpPr>
      <xdr:spPr>
        <a:xfrm rot="5400000">
          <a:off x="363453" y="9336885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64</a:t>
          </a: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27</xdr:row>
      <xdr:rowOff>47341</xdr:rowOff>
    </xdr:from>
    <xdr:to>
      <xdr:col>0</xdr:col>
      <xdr:colOff>924535</xdr:colOff>
      <xdr:row>44</xdr:row>
      <xdr:rowOff>555687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06805" y="6661785"/>
          <a:ext cx="3338195" cy="724535"/>
        </a:xfrm>
        <a:prstGeom prst="rect">
          <a:avLst/>
        </a:prstGeom>
      </xdr:spPr>
    </xdr:pic>
    <xdr:clientData/>
  </xdr:twoCellAnchor>
  <xdr:oneCellAnchor>
    <xdr:from>
      <xdr:col>0</xdr:col>
      <xdr:colOff>403254</xdr:colOff>
      <xdr:row>41</xdr:row>
      <xdr:rowOff>136891</xdr:rowOff>
    </xdr:from>
    <xdr:ext cx="254557" cy="34163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 txBox="1"/>
      </xdr:nvSpPr>
      <xdr:spPr>
        <a:xfrm rot="5400000">
          <a:off x="359717" y="7785188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65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24101</xdr:rowOff>
    </xdr:from>
    <xdr:to>
      <xdr:col>0</xdr:col>
      <xdr:colOff>924534</xdr:colOff>
      <xdr:row>62</xdr:row>
      <xdr:rowOff>110690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33475" y="10092055"/>
          <a:ext cx="3387725" cy="727710"/>
        </a:xfrm>
        <a:prstGeom prst="rect">
          <a:avLst/>
        </a:prstGeom>
      </xdr:spPr>
    </xdr:pic>
    <xdr:clientData/>
  </xdr:twoCellAnchor>
  <xdr:oneCellAnchor>
    <xdr:from>
      <xdr:col>0</xdr:col>
      <xdr:colOff>396450</xdr:colOff>
      <xdr:row>50</xdr:row>
      <xdr:rowOff>25348</xdr:rowOff>
    </xdr:from>
    <xdr:ext cx="254557" cy="34163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 txBox="1"/>
      </xdr:nvSpPr>
      <xdr:spPr>
        <a:xfrm rot="5400000">
          <a:off x="352913" y="9281465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66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62033</xdr:rowOff>
    </xdr:from>
    <xdr:to>
      <xdr:col>1</xdr:col>
      <xdr:colOff>120824</xdr:colOff>
      <xdr:row>2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 txBox="1"/>
      </xdr:nvSpPr>
      <xdr:spPr>
        <a:xfrm rot="5400000">
          <a:off x="462280" y="223520"/>
          <a:ext cx="445135" cy="120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1">
              <a:solidFill>
                <a:schemeClr val="bg1"/>
              </a:solidFill>
              <a:latin typeface="+mj-lt"/>
            </a:rPr>
            <a:t> 56</a:t>
          </a:r>
        </a:p>
      </xdr:txBody>
    </xdr:sp>
    <xdr:clientData/>
  </xdr:twoCellAnchor>
  <xdr:twoCellAnchor editAs="oneCell">
    <xdr:from>
      <xdr:col>0</xdr:col>
      <xdr:colOff>47625</xdr:colOff>
      <xdr:row>19</xdr:row>
      <xdr:rowOff>247649</xdr:rowOff>
    </xdr:from>
    <xdr:to>
      <xdr:col>1</xdr:col>
      <xdr:colOff>126086</xdr:colOff>
      <xdr:row>27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72" t="93080" r="-387"/>
        <a:stretch>
          <a:fillRect/>
        </a:stretch>
      </xdr:blipFill>
      <xdr:spPr>
        <a:xfrm rot="5400000">
          <a:off x="-895985" y="7190105"/>
          <a:ext cx="2590165" cy="702945"/>
        </a:xfrm>
        <a:prstGeom prst="rect">
          <a:avLst/>
        </a:prstGeom>
      </xdr:spPr>
    </xdr:pic>
    <xdr:clientData/>
  </xdr:twoCellAnchor>
  <xdr:oneCellAnchor>
    <xdr:from>
      <xdr:col>0</xdr:col>
      <xdr:colOff>247648</xdr:colOff>
      <xdr:row>25</xdr:row>
      <xdr:rowOff>9524</xdr:rowOff>
    </xdr:from>
    <xdr:ext cx="239809" cy="32726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 rot="5400000">
          <a:off x="203835" y="8108950"/>
          <a:ext cx="327025" cy="240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37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62033</xdr:rowOff>
    </xdr:from>
    <xdr:to>
      <xdr:col>1</xdr:col>
      <xdr:colOff>120824</xdr:colOff>
      <xdr:row>2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/>
      </xdr:nvSpPr>
      <xdr:spPr>
        <a:xfrm rot="5400000">
          <a:off x="462280" y="223520"/>
          <a:ext cx="445135" cy="120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1">
              <a:solidFill>
                <a:schemeClr val="bg1"/>
              </a:solidFill>
              <a:latin typeface="+mj-lt"/>
            </a:rPr>
            <a:t> 56</a:t>
          </a:r>
        </a:p>
      </xdr:txBody>
    </xdr:sp>
    <xdr:clientData/>
  </xdr:twoCellAnchor>
  <xdr:twoCellAnchor editAs="oneCell">
    <xdr:from>
      <xdr:col>0</xdr:col>
      <xdr:colOff>73938</xdr:colOff>
      <xdr:row>0</xdr:row>
      <xdr:rowOff>38100</xdr:rowOff>
    </xdr:from>
    <xdr:to>
      <xdr:col>1</xdr:col>
      <xdr:colOff>152399</xdr:colOff>
      <xdr:row>7</xdr:row>
      <xdr:rowOff>60427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3080" r="82230"/>
        <a:stretch>
          <a:fillRect/>
        </a:stretch>
      </xdr:blipFill>
      <xdr:spPr>
        <a:xfrm rot="5400000">
          <a:off x="-845185" y="957580"/>
          <a:ext cx="2541905" cy="702945"/>
        </a:xfrm>
        <a:prstGeom prst="rect">
          <a:avLst/>
        </a:prstGeom>
      </xdr:spPr>
    </xdr:pic>
    <xdr:clientData/>
  </xdr:twoCellAnchor>
  <xdr:oneCellAnchor>
    <xdr:from>
      <xdr:col>0</xdr:col>
      <xdr:colOff>234230</xdr:colOff>
      <xdr:row>1</xdr:row>
      <xdr:rowOff>270595</xdr:rowOff>
    </xdr:from>
    <xdr:ext cx="239809" cy="32726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 rot="5400000">
          <a:off x="190500" y="478155"/>
          <a:ext cx="327025" cy="2393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38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304800</xdr:colOff>
      <xdr:row>9</xdr:row>
      <xdr:rowOff>111125</xdr:rowOff>
    </xdr:to>
    <xdr:sp macro="" textlink="">
      <xdr:nvSpPr>
        <xdr:cNvPr id="2" name="AutoShape 1" descr="blob:https://web.whatsapp.com/a8e0f922-6f44-4368-a7cc-fd8f6faeccdf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>
        <a:xfrm>
          <a:off x="13936980" y="2423160"/>
          <a:ext cx="304800" cy="2940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47625</xdr:colOff>
      <xdr:row>26</xdr:row>
      <xdr:rowOff>1</xdr:rowOff>
    </xdr:from>
    <xdr:to>
      <xdr:col>0</xdr:col>
      <xdr:colOff>739919</xdr:colOff>
      <xdr:row>38</xdr:row>
      <xdr:rowOff>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72" t="93080" r="-387"/>
        <a:stretch>
          <a:fillRect/>
        </a:stretch>
      </xdr:blipFill>
      <xdr:spPr>
        <a:xfrm rot="5400000">
          <a:off x="-901065" y="6960870"/>
          <a:ext cx="2590165" cy="692785"/>
        </a:xfrm>
        <a:prstGeom prst="rect">
          <a:avLst/>
        </a:prstGeom>
      </xdr:spPr>
    </xdr:pic>
    <xdr:clientData/>
  </xdr:twoCellAnchor>
  <xdr:oneCellAnchor>
    <xdr:from>
      <xdr:col>0</xdr:col>
      <xdr:colOff>247650</xdr:colOff>
      <xdr:row>34</xdr:row>
      <xdr:rowOff>180976</xdr:rowOff>
    </xdr:from>
    <xdr:ext cx="239809" cy="32726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 rot="5400000">
          <a:off x="203835" y="7874635"/>
          <a:ext cx="327025" cy="240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33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196454</xdr:colOff>
      <xdr:row>0</xdr:row>
      <xdr:rowOff>0</xdr:rowOff>
    </xdr:from>
    <xdr:to>
      <xdr:col>0</xdr:col>
      <xdr:colOff>924534</xdr:colOff>
      <xdr:row>14</xdr:row>
      <xdr:rowOff>25429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30935" y="1327785"/>
          <a:ext cx="3383280" cy="727710"/>
        </a:xfrm>
        <a:prstGeom prst="rect">
          <a:avLst/>
        </a:prstGeom>
      </xdr:spPr>
    </xdr:pic>
    <xdr:clientData/>
  </xdr:twoCellAnchor>
  <xdr:oneCellAnchor>
    <xdr:from>
      <xdr:col>0</xdr:col>
      <xdr:colOff>399457</xdr:colOff>
      <xdr:row>3</xdr:row>
      <xdr:rowOff>13919</xdr:rowOff>
    </xdr:from>
    <xdr:ext cx="254557" cy="34163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 rot="5400000">
          <a:off x="355920" y="621336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48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30</xdr:row>
      <xdr:rowOff>40738</xdr:rowOff>
    </xdr:from>
    <xdr:to>
      <xdr:col>0</xdr:col>
      <xdr:colOff>924535</xdr:colOff>
      <xdr:row>48</xdr:row>
      <xdr:rowOff>5687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066165" y="6552565"/>
          <a:ext cx="3256280" cy="725170"/>
        </a:xfrm>
        <a:prstGeom prst="rect">
          <a:avLst/>
        </a:prstGeom>
      </xdr:spPr>
    </xdr:pic>
    <xdr:clientData/>
  </xdr:twoCellAnchor>
  <xdr:oneCellAnchor>
    <xdr:from>
      <xdr:col>0</xdr:col>
      <xdr:colOff>403253</xdr:colOff>
      <xdr:row>43</xdr:row>
      <xdr:rowOff>78701</xdr:rowOff>
    </xdr:from>
    <xdr:ext cx="254557" cy="34163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 rot="5400000">
          <a:off x="359716" y="7704138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49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196454</xdr:colOff>
      <xdr:row>0</xdr:row>
      <xdr:rowOff>0</xdr:rowOff>
    </xdr:from>
    <xdr:to>
      <xdr:col>0</xdr:col>
      <xdr:colOff>924534</xdr:colOff>
      <xdr:row>14</xdr:row>
      <xdr:rowOff>159900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31570" y="1328420"/>
          <a:ext cx="3384550" cy="727710"/>
        </a:xfrm>
        <a:prstGeom prst="rect">
          <a:avLst/>
        </a:prstGeom>
      </xdr:spPr>
    </xdr:pic>
    <xdr:clientData/>
  </xdr:twoCellAnchor>
  <xdr:oneCellAnchor>
    <xdr:from>
      <xdr:col>0</xdr:col>
      <xdr:colOff>399457</xdr:colOff>
      <xdr:row>2</xdr:row>
      <xdr:rowOff>102104</xdr:rowOff>
    </xdr:from>
    <xdr:ext cx="254557" cy="34163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 rot="5400000">
          <a:off x="355920" y="618081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50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28</xdr:row>
      <xdr:rowOff>45840</xdr:rowOff>
    </xdr:from>
    <xdr:to>
      <xdr:col>0</xdr:col>
      <xdr:colOff>924535</xdr:colOff>
      <xdr:row>45</xdr:row>
      <xdr:rowOff>201289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085215" y="6595745"/>
          <a:ext cx="3294380" cy="725170"/>
        </a:xfrm>
        <a:prstGeom prst="rect">
          <a:avLst/>
        </a:prstGeom>
      </xdr:spPr>
    </xdr:pic>
    <xdr:clientData/>
  </xdr:twoCellAnchor>
  <xdr:oneCellAnchor>
    <xdr:from>
      <xdr:col>0</xdr:col>
      <xdr:colOff>403253</xdr:colOff>
      <xdr:row>41</xdr:row>
      <xdr:rowOff>83803</xdr:rowOff>
    </xdr:from>
    <xdr:ext cx="254557" cy="34163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 rot="5400000">
          <a:off x="359716" y="7762580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51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74</xdr:row>
      <xdr:rowOff>106407</xdr:rowOff>
    </xdr:from>
    <xdr:to>
      <xdr:col>0</xdr:col>
      <xdr:colOff>924535</xdr:colOff>
      <xdr:row>92</xdr:row>
      <xdr:rowOff>46508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071245" y="15200630"/>
          <a:ext cx="3267075" cy="724535"/>
        </a:xfrm>
        <a:prstGeom prst="rect">
          <a:avLst/>
        </a:prstGeom>
      </xdr:spPr>
    </xdr:pic>
    <xdr:clientData/>
  </xdr:twoCellAnchor>
  <xdr:oneCellAnchor>
    <xdr:from>
      <xdr:col>0</xdr:col>
      <xdr:colOff>403253</xdr:colOff>
      <xdr:row>87</xdr:row>
      <xdr:rowOff>127805</xdr:rowOff>
    </xdr:from>
    <xdr:ext cx="254557" cy="34163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 rot="5400000">
          <a:off x="359716" y="16340982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53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0</xdr:row>
      <xdr:rowOff>0</xdr:rowOff>
    </xdr:from>
    <xdr:to>
      <xdr:col>0</xdr:col>
      <xdr:colOff>924534</xdr:colOff>
      <xdr:row>15</xdr:row>
      <xdr:rowOff>159900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20140" y="1316990"/>
          <a:ext cx="3361690" cy="727710"/>
        </a:xfrm>
        <a:prstGeom prst="rect">
          <a:avLst/>
        </a:prstGeom>
      </xdr:spPr>
    </xdr:pic>
    <xdr:clientData/>
  </xdr:twoCellAnchor>
  <xdr:oneCellAnchor>
    <xdr:from>
      <xdr:col>0</xdr:col>
      <xdr:colOff>399457</xdr:colOff>
      <xdr:row>4</xdr:row>
      <xdr:rowOff>19278</xdr:rowOff>
    </xdr:from>
    <xdr:ext cx="254557" cy="34163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 rot="5400000">
          <a:off x="355920" y="603835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52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0</xdr:rowOff>
    </xdr:from>
    <xdr:to>
      <xdr:col>20</xdr:col>
      <xdr:colOff>304800</xdr:colOff>
      <xdr:row>10</xdr:row>
      <xdr:rowOff>89958</xdr:rowOff>
    </xdr:to>
    <xdr:sp macro="" textlink="">
      <xdr:nvSpPr>
        <xdr:cNvPr id="2" name="AutoShape 1" descr="blob:https://web.whatsapp.com/a8e0f922-6f44-4368-a7cc-fd8f6faeccd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spect="1" noChangeArrowheads="1"/>
        </xdr:cNvSpPr>
      </xdr:nvSpPr>
      <xdr:spPr>
        <a:xfrm>
          <a:off x="13571220" y="2185035"/>
          <a:ext cx="304800" cy="2990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196454</xdr:colOff>
      <xdr:row>0</xdr:row>
      <xdr:rowOff>0</xdr:rowOff>
    </xdr:from>
    <xdr:to>
      <xdr:col>0</xdr:col>
      <xdr:colOff>924534</xdr:colOff>
      <xdr:row>14</xdr:row>
      <xdr:rowOff>166904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29665" y="1325880"/>
          <a:ext cx="3380105" cy="728345"/>
        </a:xfrm>
        <a:prstGeom prst="rect">
          <a:avLst/>
        </a:prstGeom>
      </xdr:spPr>
    </xdr:pic>
    <xdr:clientData/>
  </xdr:twoCellAnchor>
  <xdr:oneCellAnchor>
    <xdr:from>
      <xdr:col>0</xdr:col>
      <xdr:colOff>399457</xdr:colOff>
      <xdr:row>3</xdr:row>
      <xdr:rowOff>13219</xdr:rowOff>
    </xdr:from>
    <xdr:ext cx="254557" cy="34163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 rot="5400000">
          <a:off x="355920" y="624023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54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199855</xdr:colOff>
      <xdr:row>26</xdr:row>
      <xdr:rowOff>71874</xdr:rowOff>
    </xdr:from>
    <xdr:to>
      <xdr:col>0</xdr:col>
      <xdr:colOff>924535</xdr:colOff>
      <xdr:row>44</xdr:row>
      <xdr:rowOff>398999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08075" y="6492875"/>
          <a:ext cx="3340100" cy="724535"/>
        </a:xfrm>
        <a:prstGeom prst="rect">
          <a:avLst/>
        </a:prstGeom>
      </xdr:spPr>
    </xdr:pic>
    <xdr:clientData/>
  </xdr:twoCellAnchor>
  <xdr:oneCellAnchor>
    <xdr:from>
      <xdr:col>0</xdr:col>
      <xdr:colOff>395459</xdr:colOff>
      <xdr:row>40</xdr:row>
      <xdr:rowOff>150103</xdr:rowOff>
    </xdr:from>
    <xdr:ext cx="254557" cy="34163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 rot="5400000">
          <a:off x="351922" y="7544699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55</a:t>
          </a:r>
          <a:endParaRPr lang="en-MY" sz="10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 editAs="oneCell">
    <xdr:from>
      <xdr:col>0</xdr:col>
      <xdr:colOff>196454</xdr:colOff>
      <xdr:row>47</xdr:row>
      <xdr:rowOff>22412</xdr:rowOff>
    </xdr:from>
    <xdr:to>
      <xdr:col>0</xdr:col>
      <xdr:colOff>924534</xdr:colOff>
      <xdr:row>62</xdr:row>
      <xdr:rowOff>120614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-1128395" y="9912350"/>
          <a:ext cx="3377565" cy="727710"/>
        </a:xfrm>
        <a:prstGeom prst="rect">
          <a:avLst/>
        </a:prstGeom>
      </xdr:spPr>
    </xdr:pic>
    <xdr:clientData/>
  </xdr:twoCellAnchor>
  <xdr:oneCellAnchor>
    <xdr:from>
      <xdr:col>0</xdr:col>
      <xdr:colOff>380152</xdr:colOff>
      <xdr:row>50</xdr:row>
      <xdr:rowOff>32537</xdr:rowOff>
    </xdr:from>
    <xdr:ext cx="254557" cy="34163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 rot="5400000">
          <a:off x="336615" y="9022850"/>
          <a:ext cx="341632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1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56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BPE%20SHARING%20BACKUP%20as%20at%2010%20Jun%202022%2011%20am\Documents%20and%20Settings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Users\C7VPL12\Desktop\New%20folder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BPE%20SHARING%20BACKUP%20as%20at%2010%20Jun%202022%2011%20am\Documents%20and%20Settings\shamsulzaman\Local%20Settings\Temporary%20Internet%20Files\Content.Outlook\TGI15CMX\Documents%20and%20Settings\hafidz\Desktop\jadual\ek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Users\C7VPL12\Desktop\New%20folder\Documents%20and%20Settings\shamsulzaman\Local%20Settings\Temporary%20Internet%20Files\Content.Outlook\TGI15CMX\Documents%20and%20Settings\hafidz\Desktop\jadual\ek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BPE%20SHARING%20BACKUP%20as%20at%2010%20Jun%202022%2011%20am\Users\nooraini.zain\AppData\Local\Microsoft\Windows\Temporary%20Internet%20Files\Content.Outlook\EJKC4G40\Documents%20and%20Settings\hafidz\Desktop\jadual\JADUAL%202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E-SHARING\BPE%20SHARING%20BACKUP%20as%20at%2010%20Jun%202022%2011%20am\Users\C7VPL12\Desktop\New%20folder\Documents%20and%20Settings\hafidz\Desktop\jadual\JADUAL%2023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BPE-SHARING\Users\C7VPL12\Desktop\New%20folder\Documents%20and%20Settings\shamsulzaman\Local%20Settings\Temporary%20Internet%20Files\Content.Outlook\TGI15CMX\Documents%20and%20Settings\zawiyatul\Local%20Settings\Temporary%20Internet%20Files\Content.IE5\F9EXL42H\JADUAL%20EKS.xls?88D7B712" TargetMode="External"/><Relationship Id="rId1" Type="http://schemas.openxmlformats.org/officeDocument/2006/relationships/externalLinkPath" Target="file:///\\88D7B712\JADUAL%20EK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V93"/>
  <sheetViews>
    <sheetView showGridLines="0" view="pageBreakPreview" zoomScale="115" zoomScaleNormal="100" zoomScaleSheetLayoutView="115" workbookViewId="0">
      <selection activeCell="E10" sqref="E10"/>
    </sheetView>
  </sheetViews>
  <sheetFormatPr defaultColWidth="9.109375" defaultRowHeight="13.2"/>
  <cols>
    <col min="1" max="1" width="14.6640625" style="2" customWidth="1"/>
    <col min="2" max="2" width="30.6640625" style="4" customWidth="1"/>
    <col min="3" max="3" width="10.6640625" style="5" customWidth="1"/>
    <col min="4" max="4" width="1.44140625" style="5" customWidth="1"/>
    <col min="5" max="5" width="15" style="5" customWidth="1"/>
    <col min="6" max="6" width="1.44140625" style="5" customWidth="1"/>
    <col min="7" max="7" width="13.5546875" style="5" customWidth="1"/>
    <col min="8" max="8" width="1.44140625" style="5" customWidth="1"/>
    <col min="9" max="9" width="13.5546875" style="5" customWidth="1"/>
    <col min="10" max="10" width="1.44140625" style="5" customWidth="1"/>
    <col min="11" max="11" width="14.6640625" style="5" customWidth="1"/>
    <col min="12" max="12" width="1.44140625" style="5" customWidth="1"/>
    <col min="13" max="13" width="16.6640625" style="5" customWidth="1"/>
    <col min="14" max="14" width="1.44140625" style="5" customWidth="1"/>
    <col min="15" max="15" width="13.5546875" style="5" customWidth="1"/>
    <col min="16" max="16" width="1.44140625" style="5" customWidth="1"/>
    <col min="17" max="17" width="19.33203125" style="5" customWidth="1"/>
    <col min="18" max="19" width="9.109375" style="4"/>
    <col min="20" max="20" width="1.6640625" style="4" customWidth="1"/>
    <col min="21" max="21" width="9.5546875" style="4" customWidth="1"/>
    <col min="22" max="22" width="1.6640625" style="4" customWidth="1"/>
    <col min="23" max="23" width="11.109375" style="4" customWidth="1"/>
    <col min="24" max="24" width="1.6640625" style="4" customWidth="1"/>
    <col min="25" max="25" width="11.109375" style="4" customWidth="1"/>
    <col min="26" max="26" width="1.6640625" style="4" customWidth="1"/>
    <col min="27" max="27" width="9.5546875" style="4" customWidth="1"/>
    <col min="28" max="28" width="1.6640625" style="4" customWidth="1"/>
    <col min="29" max="29" width="11.109375" style="4" customWidth="1"/>
    <col min="30" max="30" width="1.6640625" style="4" customWidth="1"/>
    <col min="31" max="31" width="9.5546875" style="4" customWidth="1"/>
    <col min="32" max="32" width="1.6640625" style="4" customWidth="1"/>
    <col min="33" max="33" width="9.5546875" style="4" customWidth="1"/>
    <col min="34" max="36" width="9.109375" style="4"/>
    <col min="37" max="37" width="1.6640625" style="4" customWidth="1"/>
    <col min="38" max="38" width="9.109375" style="4"/>
    <col min="39" max="39" width="1.6640625" style="4" customWidth="1"/>
    <col min="40" max="40" width="9.109375" style="4"/>
    <col min="41" max="41" width="1.6640625" style="4" customWidth="1"/>
    <col min="42" max="42" width="9.109375" style="4"/>
    <col min="43" max="43" width="1.6640625" style="4" customWidth="1"/>
    <col min="44" max="44" width="9.109375" style="4"/>
    <col min="45" max="45" width="1.6640625" style="4" customWidth="1"/>
    <col min="46" max="46" width="9.109375" style="4"/>
    <col min="47" max="47" width="1.6640625" style="4" customWidth="1"/>
    <col min="48" max="16384" width="9.109375" style="4"/>
  </cols>
  <sheetData>
    <row r="1" spans="1:33" ht="5.0999999999999996" customHeight="1"/>
    <row r="2" spans="1:33" ht="27" customHeight="1">
      <c r="A2" s="6"/>
      <c r="B2" s="404" t="s">
        <v>0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</row>
    <row r="3" spans="1:33" ht="12.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33" ht="7.5" customHeight="1">
      <c r="A4" s="6"/>
      <c r="B4" s="8"/>
    </row>
    <row r="5" spans="1:33" ht="69.900000000000006" customHeight="1">
      <c r="A5" s="8"/>
      <c r="B5" s="138" t="s">
        <v>1</v>
      </c>
      <c r="C5" s="10" t="s">
        <v>2</v>
      </c>
      <c r="D5" s="11"/>
      <c r="E5" s="10" t="s">
        <v>3</v>
      </c>
      <c r="F5" s="11"/>
      <c r="G5" s="10" t="s">
        <v>4</v>
      </c>
      <c r="H5" s="11"/>
      <c r="I5" s="12" t="s">
        <v>5</v>
      </c>
      <c r="J5" s="11"/>
      <c r="K5" s="10" t="s">
        <v>6</v>
      </c>
      <c r="L5" s="11"/>
      <c r="M5" s="10" t="s">
        <v>207</v>
      </c>
      <c r="N5" s="11"/>
      <c r="O5" s="10" t="s">
        <v>206</v>
      </c>
      <c r="P5" s="11"/>
      <c r="Q5" s="12" t="s">
        <v>9</v>
      </c>
    </row>
    <row r="6" spans="1:33" ht="26.4">
      <c r="A6" s="8"/>
      <c r="B6" s="9"/>
      <c r="C6" s="11"/>
      <c r="D6" s="11"/>
      <c r="E6" s="13"/>
      <c r="F6" s="11"/>
      <c r="G6" s="13" t="s">
        <v>10</v>
      </c>
      <c r="H6" s="14"/>
      <c r="I6" s="13" t="s">
        <v>10</v>
      </c>
      <c r="J6" s="14"/>
      <c r="K6" s="13" t="s">
        <v>10</v>
      </c>
      <c r="L6" s="14"/>
      <c r="M6" s="13" t="s">
        <v>11</v>
      </c>
      <c r="N6" s="14"/>
      <c r="O6" s="13" t="s">
        <v>10</v>
      </c>
      <c r="P6" s="14"/>
      <c r="Q6" s="13" t="s">
        <v>10</v>
      </c>
    </row>
    <row r="7" spans="1:33" ht="6.75" customHeigh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33" ht="6" hidden="1" customHeight="1">
      <c r="A8" s="8"/>
      <c r="B8" s="9"/>
      <c r="C8" s="11"/>
      <c r="D8" s="11"/>
      <c r="E8" s="11"/>
      <c r="F8" s="11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3" ht="16.5" customHeight="1">
      <c r="A9" s="8"/>
      <c r="B9" s="9"/>
      <c r="C9" s="11"/>
      <c r="D9" s="11"/>
      <c r="E9" s="11"/>
      <c r="F9" s="11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33" s="1" customFormat="1" ht="16.5" customHeight="1">
      <c r="A10" s="6"/>
      <c r="B10" s="403" t="s">
        <v>12</v>
      </c>
      <c r="C10" s="17">
        <v>2022</v>
      </c>
      <c r="D10" s="23"/>
      <c r="E10" s="139">
        <f>SUM(E15,E19,E23,E27,E31)</f>
        <v>1091867</v>
      </c>
      <c r="F10" s="139"/>
      <c r="G10" s="139">
        <f>SUM(G15,G19,G23,G27,G31)</f>
        <v>3851806.0148913302</v>
      </c>
      <c r="H10" s="139"/>
      <c r="I10" s="139">
        <f>SUM(I15,I19,I23,I27,I31)</f>
        <v>2349194.1322998945</v>
      </c>
      <c r="J10" s="158"/>
      <c r="K10" s="139">
        <f>SUM(K15,K19,K23,K27,K31)</f>
        <v>1502611.8825914357</v>
      </c>
      <c r="L10" s="158"/>
      <c r="M10" s="139">
        <f>SUM(M15,M19,M23,M27,M31)</f>
        <v>10004306</v>
      </c>
      <c r="N10" s="158"/>
      <c r="O10" s="139">
        <f>SUM(O15,O19,O23,O27,O31)</f>
        <v>354935.34208677057</v>
      </c>
      <c r="P10" s="158"/>
      <c r="Q10" s="139">
        <f>SUM(Q15,Q19,Q23,Q27,Q31)</f>
        <v>2059210.6202007374</v>
      </c>
      <c r="R10" s="163"/>
      <c r="S10" s="163"/>
    </row>
    <row r="11" spans="1:33" s="1" customFormat="1" ht="16.5" customHeight="1">
      <c r="A11" s="6"/>
      <c r="B11" s="403"/>
      <c r="C11" s="1">
        <v>2015</v>
      </c>
      <c r="E11" s="134">
        <f t="shared" ref="E11:G12" si="0">SUM(E16,E20,E24,E28,E32)</f>
        <v>920630</v>
      </c>
      <c r="F11" s="134"/>
      <c r="G11" s="134">
        <f t="shared" si="0"/>
        <v>2493882.9775751312</v>
      </c>
      <c r="H11" s="134"/>
      <c r="I11" s="134">
        <f t="shared" ref="I11" si="1">SUM(I16,I20,I24,I28,I32)</f>
        <v>1507581.5508439085</v>
      </c>
      <c r="J11" s="159"/>
      <c r="K11" s="134">
        <f t="shared" ref="K11" si="2">SUM(K16,K20,K24,K28,K32)</f>
        <v>986301.42673122231</v>
      </c>
      <c r="L11" s="159"/>
      <c r="M11" s="134">
        <f t="shared" ref="M11" si="3">SUM(M16,M20,M24,M28,M32)</f>
        <v>8857539</v>
      </c>
      <c r="N11" s="159"/>
      <c r="O11" s="134">
        <f t="shared" ref="O11:Q11" si="4">SUM(O16,O20,O24,O28,O32)</f>
        <v>245830.29406468378</v>
      </c>
      <c r="P11" s="159"/>
      <c r="Q11" s="134">
        <f t="shared" si="4"/>
        <v>1599115.1648303224</v>
      </c>
      <c r="R11" s="163"/>
      <c r="S11" s="163"/>
    </row>
    <row r="12" spans="1:33" s="1" customFormat="1" ht="16.5" customHeight="1">
      <c r="A12" s="6"/>
      <c r="B12" s="15"/>
      <c r="C12" s="8">
        <v>2010</v>
      </c>
      <c r="E12" s="134">
        <f t="shared" si="0"/>
        <v>648260</v>
      </c>
      <c r="F12" s="134"/>
      <c r="G12" s="134">
        <f t="shared" si="0"/>
        <v>1736481.8777396982</v>
      </c>
      <c r="H12" s="134"/>
      <c r="I12" s="134">
        <f t="shared" ref="I12" si="5">SUM(I17,I21,I25,I29,I33)</f>
        <v>1070576.296332665</v>
      </c>
      <c r="J12" s="159"/>
      <c r="K12" s="134">
        <f t="shared" ref="K12" si="6">SUM(K17,K21,K25,K29,K33)</f>
        <v>665905.58140703291</v>
      </c>
      <c r="L12" s="159"/>
      <c r="M12" s="134">
        <f t="shared" ref="M12" si="7">SUM(M17,M21,M25,M29,M33)</f>
        <v>6948645</v>
      </c>
      <c r="N12" s="159"/>
      <c r="O12" s="134">
        <f t="shared" ref="O12:Q12" si="8">SUM(O17,O21,O25,O29,O33)</f>
        <v>154108.13758164999</v>
      </c>
      <c r="P12" s="159"/>
      <c r="Q12" s="134">
        <f t="shared" si="8"/>
        <v>907110.0490172701</v>
      </c>
      <c r="S12" s="365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</row>
    <row r="13" spans="1:33" ht="16.5" customHeight="1">
      <c r="A13" s="6"/>
      <c r="B13" s="7"/>
      <c r="C13" s="140"/>
      <c r="D13" s="7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</row>
    <row r="14" spans="1:33" ht="15" customHeight="1">
      <c r="A14" s="6"/>
      <c r="B14" s="9"/>
      <c r="C14" s="142"/>
      <c r="D14" s="3"/>
      <c r="E14" s="143"/>
      <c r="F14" s="143"/>
      <c r="G14" s="144"/>
      <c r="H14" s="143"/>
      <c r="I14" s="143"/>
      <c r="J14" s="143"/>
      <c r="K14" s="143"/>
      <c r="L14" s="143"/>
      <c r="M14" s="143"/>
      <c r="N14" s="143"/>
      <c r="O14" s="143"/>
      <c r="P14" s="143"/>
      <c r="Q14" s="143"/>
    </row>
    <row r="15" spans="1:33" s="1" customFormat="1" ht="16.5" customHeight="1">
      <c r="A15" s="6"/>
      <c r="B15" s="403" t="s">
        <v>13</v>
      </c>
      <c r="C15" s="17">
        <v>2022</v>
      </c>
      <c r="D15" s="145"/>
      <c r="E15" s="146">
        <f>'Jadual 2'!D9</f>
        <v>12998</v>
      </c>
      <c r="F15" s="146">
        <f>'Jadual 2'!E9</f>
        <v>0</v>
      </c>
      <c r="G15" s="146">
        <f>'Jadual 2'!F9</f>
        <v>122349.7946006</v>
      </c>
      <c r="H15" s="146">
        <f>'Jadual 2'!G9</f>
        <v>0</v>
      </c>
      <c r="I15" s="146">
        <f>'Jadual 2'!H9</f>
        <v>44763.785735000005</v>
      </c>
      <c r="J15" s="146">
        <f>'Jadual 2'!I9</f>
        <v>0</v>
      </c>
      <c r="K15" s="146">
        <f>'Jadual 2'!J9</f>
        <v>77586.008865600015</v>
      </c>
      <c r="L15" s="146">
        <f>'Jadual 2'!K9</f>
        <v>0</v>
      </c>
      <c r="M15" s="146">
        <f>'Jadual 2'!L9</f>
        <v>518130</v>
      </c>
      <c r="N15" s="146">
        <f>'Jadual 2'!M9</f>
        <v>0</v>
      </c>
      <c r="O15" s="146">
        <f>'Jadual 2'!N9</f>
        <v>9480.2962040000002</v>
      </c>
      <c r="P15" s="146">
        <f>'Jadual 2'!O9</f>
        <v>0</v>
      </c>
      <c r="Q15" s="146">
        <f>'Jadual 2'!P9</f>
        <v>79447.455310000005</v>
      </c>
    </row>
    <row r="16" spans="1:33" s="1" customFormat="1" ht="16.5" customHeight="1">
      <c r="A16" s="6"/>
      <c r="B16" s="403"/>
      <c r="C16" s="1">
        <v>2015</v>
      </c>
      <c r="D16" s="2"/>
      <c r="E16" s="136">
        <f>'Jadual 2'!D10</f>
        <v>11628</v>
      </c>
      <c r="F16" s="134">
        <f>'Jadual 2'!E10</f>
        <v>0</v>
      </c>
      <c r="G16" s="147">
        <f>'Jadual 2'!F10</f>
        <v>77484.747783079394</v>
      </c>
      <c r="H16" s="134">
        <f>'Jadual 2'!G10</f>
        <v>0</v>
      </c>
      <c r="I16" s="136">
        <f>'Jadual 2'!H10</f>
        <v>33207.709764694504</v>
      </c>
      <c r="J16" s="134">
        <f>'Jadual 2'!I10</f>
        <v>0</v>
      </c>
      <c r="K16" s="134">
        <f>'Jadual 2'!J10</f>
        <v>44277.038018384905</v>
      </c>
      <c r="L16" s="134">
        <f>'Jadual 2'!K10</f>
        <v>0</v>
      </c>
      <c r="M16" s="136">
        <f>'Jadual 2'!L10</f>
        <v>567476</v>
      </c>
      <c r="N16" s="134">
        <f>'Jadual 2'!M10</f>
        <v>0</v>
      </c>
      <c r="O16" s="134">
        <f>'Jadual 2'!N10</f>
        <v>7948.55428176431</v>
      </c>
      <c r="P16" s="134">
        <f>'Jadual 2'!O10</f>
        <v>0</v>
      </c>
      <c r="Q16" s="136">
        <f>'Jadual 2'!P10</f>
        <v>81179.308982065879</v>
      </c>
    </row>
    <row r="17" spans="1:48" s="1" customFormat="1" ht="16.5" customHeight="1">
      <c r="A17" s="6"/>
      <c r="B17" s="15"/>
      <c r="C17" s="8">
        <v>2010</v>
      </c>
      <c r="D17" s="148"/>
      <c r="E17" s="134">
        <v>8829</v>
      </c>
      <c r="F17" s="134"/>
      <c r="G17" s="134">
        <v>53452.091999999997</v>
      </c>
      <c r="H17" s="134"/>
      <c r="I17" s="134">
        <v>22376.145</v>
      </c>
      <c r="J17" s="134"/>
      <c r="K17" s="134">
        <v>31075.947</v>
      </c>
      <c r="L17" s="134"/>
      <c r="M17" s="134">
        <v>390708</v>
      </c>
      <c r="N17" s="134"/>
      <c r="O17" s="134">
        <v>4890.0079999999998</v>
      </c>
      <c r="P17" s="160"/>
      <c r="Q17" s="134">
        <v>40088.252</v>
      </c>
      <c r="T17" s="2"/>
      <c r="U17" s="366"/>
      <c r="W17" s="367"/>
      <c r="Y17" s="363"/>
      <c r="AA17" s="367"/>
      <c r="AC17" s="366"/>
      <c r="AE17" s="367"/>
      <c r="AG17" s="3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</row>
    <row r="18" spans="1:48" s="1" customFormat="1" ht="15" customHeight="1">
      <c r="A18" s="6"/>
      <c r="B18" s="6"/>
      <c r="C18" s="149"/>
      <c r="D18" s="150"/>
      <c r="E18" s="136"/>
      <c r="F18" s="134"/>
      <c r="G18" s="136"/>
      <c r="H18" s="134"/>
      <c r="I18" s="136"/>
      <c r="J18" s="134"/>
      <c r="K18" s="136"/>
      <c r="L18" s="134"/>
      <c r="M18" s="136"/>
      <c r="N18" s="134"/>
      <c r="O18" s="136"/>
      <c r="P18" s="134"/>
      <c r="Q18" s="136"/>
    </row>
    <row r="19" spans="1:48" s="1" customFormat="1" ht="16.5" customHeight="1">
      <c r="A19" s="6"/>
      <c r="B19" s="403" t="s">
        <v>14</v>
      </c>
      <c r="C19" s="17">
        <v>2022</v>
      </c>
      <c r="D19" s="151"/>
      <c r="E19" s="146">
        <f t="array" ref="E19">'Jadual 3'!G15</f>
        <v>1440</v>
      </c>
      <c r="F19" s="146">
        <f t="array" ref="F19">'Jadual 3'!H15</f>
        <v>0</v>
      </c>
      <c r="G19" s="146">
        <f t="array" ref="G19">'Jadual 3'!I15</f>
        <v>204139.1501317762</v>
      </c>
      <c r="H19" s="146">
        <f t="array" ref="H19">'Jadual 3'!J15</f>
        <v>0</v>
      </c>
      <c r="I19" s="146">
        <f t="array" ref="I19">'Jadual 3'!K15</f>
        <v>39160.99374405414</v>
      </c>
      <c r="J19" s="146">
        <f t="array" ref="J19">'Jadual 3'!L15</f>
        <v>0</v>
      </c>
      <c r="K19" s="146">
        <f t="array" ref="K19">'Jadual 3'!M15</f>
        <v>164978.15638772238</v>
      </c>
      <c r="L19" s="146">
        <f t="array" ref="L19">'Jadual 3'!N15</f>
        <v>0</v>
      </c>
      <c r="M19" s="146">
        <f t="array" ref="M19">'Jadual 3'!O15</f>
        <v>65647</v>
      </c>
      <c r="N19" s="146">
        <f t="array" ref="N19">'Jadual 3'!P15</f>
        <v>0</v>
      </c>
      <c r="O19" s="146">
        <f t="array" ref="O19">'Jadual 3'!Q15</f>
        <v>7394.5549920999492</v>
      </c>
      <c r="P19" s="146">
        <f t="array" ref="P19">'Jadual 3'!R15</f>
        <v>0</v>
      </c>
      <c r="Q19" s="146">
        <f t="array" ref="Q19">'Jadual 3'!S15</f>
        <v>354348.71819048666</v>
      </c>
    </row>
    <row r="20" spans="1:48" s="1" customFormat="1" ht="16.5" customHeight="1">
      <c r="A20" s="6"/>
      <c r="B20" s="403"/>
      <c r="C20" s="1">
        <v>2015</v>
      </c>
      <c r="D20" s="2"/>
      <c r="E20" s="136">
        <f t="array" ref="E20">'Jadual 3'!G16</f>
        <v>1026</v>
      </c>
      <c r="F20" s="134">
        <f t="array" ref="F20">'Jadual 3'!H16</f>
        <v>0</v>
      </c>
      <c r="G20" s="134">
        <f t="array" ref="G20">'Jadual 3'!I16</f>
        <v>131067.00295189999</v>
      </c>
      <c r="H20" s="134">
        <f t="array" ref="H20">'Jadual 3'!J16</f>
        <v>0</v>
      </c>
      <c r="I20" s="136">
        <f t="array" ref="I20">'Jadual 3'!K16</f>
        <v>28007.652825000001</v>
      </c>
      <c r="J20" s="134">
        <f t="array" ref="J20">'Jadual 3'!L16</f>
        <v>0</v>
      </c>
      <c r="K20" s="134">
        <f t="array" ref="K20">'Jadual 3'!M16</f>
        <v>103059.35012690001</v>
      </c>
      <c r="L20" s="134">
        <f t="array" ref="L20">'Jadual 3'!N16</f>
        <v>0</v>
      </c>
      <c r="M20" s="136">
        <f t="array" ref="M20">'Jadual 3'!O16</f>
        <v>82354</v>
      </c>
      <c r="N20" s="134">
        <f t="array" ref="N20">'Jadual 3'!P16</f>
        <v>0</v>
      </c>
      <c r="O20" s="134">
        <f t="array" ref="O20">'Jadual 3'!Q16</f>
        <v>7870.0133610000003</v>
      </c>
      <c r="P20" s="134">
        <f t="array" ref="P20">'Jadual 3'!R16</f>
        <v>0</v>
      </c>
      <c r="Q20" s="136">
        <f t="array" ref="Q20">'Jadual 3'!S16</f>
        <v>291283.15055905998</v>
      </c>
    </row>
    <row r="21" spans="1:48" s="1" customFormat="1" ht="16.5" customHeight="1">
      <c r="A21" s="6"/>
      <c r="B21" s="403"/>
      <c r="C21" s="8">
        <v>2010</v>
      </c>
      <c r="D21" s="8"/>
      <c r="E21" s="134">
        <f t="array" ref="E21">'Jadual 3'!G17</f>
        <v>489</v>
      </c>
      <c r="F21" s="134">
        <f t="array" ref="F21">'Jadual 3'!H17</f>
        <v>0</v>
      </c>
      <c r="G21" s="134">
        <f t="array" ref="G21">'Jadual 3'!I17</f>
        <v>110435.338484365</v>
      </c>
      <c r="H21" s="134">
        <f t="array" ref="H21">'Jadual 3'!J17</f>
        <v>0</v>
      </c>
      <c r="I21" s="134">
        <f t="array" ref="I21">'Jadual 3'!K17</f>
        <v>17336.872649664998</v>
      </c>
      <c r="J21" s="134">
        <f t="array" ref="J21">'Jadual 3'!L17</f>
        <v>0</v>
      </c>
      <c r="K21" s="134">
        <f t="array" ref="K21">'Jadual 3'!M17</f>
        <v>93098.465834700008</v>
      </c>
      <c r="L21" s="134">
        <f t="array" ref="L21">'Jadual 3'!N17</f>
        <v>0</v>
      </c>
      <c r="M21" s="134">
        <f t="array" ref="M21">'Jadual 3'!O17</f>
        <v>51998</v>
      </c>
      <c r="N21" s="134">
        <f t="array" ref="N21">'Jadual 3'!P17</f>
        <v>0</v>
      </c>
      <c r="O21" s="134">
        <f t="array" ref="O21">'Jadual 3'!Q17</f>
        <v>4319.0048846499994</v>
      </c>
      <c r="P21" s="134">
        <f t="array" ref="P21">'Jadual 3'!R17</f>
        <v>0</v>
      </c>
      <c r="Q21" s="134">
        <f t="array" ref="Q21">'Jadual 3'!S17</f>
        <v>145440.72585367001</v>
      </c>
      <c r="T21" s="2"/>
      <c r="U21" s="366"/>
      <c r="W21" s="367"/>
      <c r="Y21" s="363"/>
      <c r="AA21" s="367"/>
      <c r="AC21" s="366"/>
      <c r="AE21" s="367"/>
      <c r="AG21" s="3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</row>
    <row r="22" spans="1:48" s="1" customFormat="1" ht="15" customHeight="1">
      <c r="A22" s="2"/>
      <c r="B22" s="6"/>
      <c r="D22" s="2"/>
      <c r="E22" s="136"/>
      <c r="F22" s="134"/>
      <c r="G22" s="136"/>
      <c r="H22" s="134"/>
      <c r="I22" s="136"/>
      <c r="J22" s="134"/>
      <c r="K22" s="136"/>
      <c r="L22" s="134"/>
      <c r="M22" s="136"/>
      <c r="N22" s="134"/>
      <c r="O22" s="136"/>
      <c r="P22" s="134"/>
      <c r="Q22" s="136"/>
    </row>
    <row r="23" spans="1:48" s="1" customFormat="1" ht="16.5" customHeight="1">
      <c r="A23" s="2"/>
      <c r="B23" s="403" t="s">
        <v>15</v>
      </c>
      <c r="C23" s="17">
        <v>2022</v>
      </c>
      <c r="D23" s="2"/>
      <c r="E23" s="146">
        <f t="array" ref="E23">'Jadual 4'!F6</f>
        <v>54505</v>
      </c>
      <c r="F23" s="146">
        <f t="array" ref="F23">'Jadual 4'!G6</f>
        <v>0</v>
      </c>
      <c r="G23" s="146">
        <f t="array" ref="G23">'Jadual 4'!H6</f>
        <v>1893703.5459238635</v>
      </c>
      <c r="H23" s="146">
        <f t="array" ref="H23">'Jadual 4'!I6</f>
        <v>0</v>
      </c>
      <c r="I23" s="146">
        <f t="array" ref="I23">'Jadual 4'!J6</f>
        <v>1478802.3699330373</v>
      </c>
      <c r="J23" s="146">
        <f t="array" ref="J23">'Jadual 4'!K6</f>
        <v>0</v>
      </c>
      <c r="K23" s="146">
        <f t="array" ref="K23">'Jadual 4'!L6</f>
        <v>414901.17599082546</v>
      </c>
      <c r="L23" s="146">
        <f t="array" ref="L23">'Jadual 4'!M6</f>
        <v>0</v>
      </c>
      <c r="M23" s="146">
        <f t="array" ref="M23">'Jadual 4'!N6</f>
        <v>2346253</v>
      </c>
      <c r="N23" s="146">
        <f t="array" ref="N23">'Jadual 4'!O6</f>
        <v>0</v>
      </c>
      <c r="O23" s="146">
        <f t="array" ref="O23">'Jadual 4'!P6</f>
        <v>97219.447171925654</v>
      </c>
      <c r="P23" s="146">
        <f t="array" ref="P23">'Jadual 4'!Q6</f>
        <v>0</v>
      </c>
      <c r="Q23" s="146">
        <f t="array" ref="Q23">'Jadual 4'!R6</f>
        <v>377890.81895587471</v>
      </c>
    </row>
    <row r="24" spans="1:48" s="1" customFormat="1" ht="16.5" customHeight="1">
      <c r="A24" s="4"/>
      <c r="B24" s="403"/>
      <c r="C24" s="1">
        <v>2015</v>
      </c>
      <c r="D24" s="2"/>
      <c r="E24" s="134">
        <f t="array" ref="E24">'Jadual 4'!F7</f>
        <v>49101</v>
      </c>
      <c r="F24" s="134">
        <f t="array" ref="F24">'Jadual 4'!G7</f>
        <v>0</v>
      </c>
      <c r="G24" s="134">
        <f t="array" ref="G24">'Jadual 4'!H7</f>
        <v>1141962.7233656601</v>
      </c>
      <c r="H24" s="134">
        <f t="array" ref="H24">'Jadual 4'!I7</f>
        <v>0</v>
      </c>
      <c r="I24" s="134">
        <f t="array" ref="I24">'Jadual 4'!J7</f>
        <v>884844.62968199991</v>
      </c>
      <c r="J24" s="134">
        <f t="array" ref="J24">'Jadual 4'!K7</f>
        <v>0</v>
      </c>
      <c r="K24" s="134">
        <f t="array" ref="K24">'Jadual 4'!L7</f>
        <v>257118.09368366003</v>
      </c>
      <c r="L24" s="134">
        <f t="array" ref="L24">'Jadual 4'!M7</f>
        <v>0</v>
      </c>
      <c r="M24" s="134">
        <f t="array" ref="M24">'Jadual 4'!N7</f>
        <v>2119158</v>
      </c>
      <c r="N24" s="134">
        <f t="array" ref="N24">'Jadual 4'!O7</f>
        <v>0</v>
      </c>
      <c r="O24" s="134">
        <f t="array" ref="O24">'Jadual 4'!P7</f>
        <v>65495.281746000001</v>
      </c>
      <c r="P24" s="134">
        <f t="array" ref="P24">'Jadual 4'!Q7</f>
        <v>0</v>
      </c>
      <c r="Q24" s="134">
        <f t="array" ref="Q24">'Jadual 4'!R7</f>
        <v>296800.50556700001</v>
      </c>
    </row>
    <row r="25" spans="1:48" s="1" customFormat="1" ht="16.5" customHeight="1">
      <c r="A25" s="4"/>
      <c r="B25" s="15"/>
      <c r="C25" s="8">
        <v>2010</v>
      </c>
      <c r="D25" s="8"/>
      <c r="E25" s="134">
        <v>39669</v>
      </c>
      <c r="F25" s="134"/>
      <c r="G25" s="134">
        <v>836493.90500000003</v>
      </c>
      <c r="H25" s="134"/>
      <c r="I25" s="134">
        <v>665820.77599999995</v>
      </c>
      <c r="J25" s="134"/>
      <c r="K25" s="134">
        <v>170673.12899999999</v>
      </c>
      <c r="L25" s="134"/>
      <c r="M25" s="134">
        <v>1812360</v>
      </c>
      <c r="N25" s="134"/>
      <c r="O25" s="134">
        <v>43744.771999999997</v>
      </c>
      <c r="P25" s="134"/>
      <c r="Q25" s="134">
        <v>210406.05</v>
      </c>
      <c r="T25" s="2"/>
      <c r="U25" s="33"/>
      <c r="W25" s="368"/>
      <c r="Y25" s="33"/>
      <c r="AA25" s="368"/>
      <c r="AC25" s="33"/>
      <c r="AE25" s="368"/>
      <c r="AG25" s="3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</row>
    <row r="26" spans="1:48" s="1" customFormat="1" ht="15" customHeight="1">
      <c r="A26" s="4"/>
      <c r="B26" s="6"/>
      <c r="D26" s="2"/>
      <c r="E26" s="136"/>
      <c r="F26" s="134"/>
      <c r="G26" s="136"/>
      <c r="H26" s="134"/>
      <c r="I26" s="136"/>
      <c r="J26" s="134"/>
      <c r="K26" s="136"/>
      <c r="L26" s="134"/>
      <c r="M26" s="136"/>
      <c r="N26" s="134"/>
      <c r="O26" s="136"/>
      <c r="P26" s="134"/>
      <c r="Q26" s="136"/>
    </row>
    <row r="27" spans="1:48" s="1" customFormat="1" ht="16.5" customHeight="1">
      <c r="A27" s="4"/>
      <c r="B27" s="403" t="s">
        <v>16</v>
      </c>
      <c r="C27" s="17">
        <v>2022</v>
      </c>
      <c r="D27" s="2"/>
      <c r="E27" s="139">
        <f t="array" ref="E27">'Jadual 5'!H12</f>
        <v>71062</v>
      </c>
      <c r="F27" s="139">
        <f t="array" ref="F27">'Jadual 5'!I12</f>
        <v>0</v>
      </c>
      <c r="G27" s="139">
        <f t="array" ref="G27">'Jadual 5'!J12</f>
        <v>205053.06656499999</v>
      </c>
      <c r="H27" s="139">
        <f t="array" ref="H27">'Jadual 5'!K12</f>
        <v>0</v>
      </c>
      <c r="I27" s="139">
        <f t="array" ref="I27">'Jadual 5'!L12</f>
        <v>139313.522173</v>
      </c>
      <c r="J27" s="139">
        <f t="array" ref="J27">'Jadual 5'!M12</f>
        <v>0</v>
      </c>
      <c r="K27" s="139">
        <f t="array" ref="K27">'Jadual 5'!N12</f>
        <v>65739.544392000011</v>
      </c>
      <c r="L27" s="139">
        <f t="array" ref="L27">'Jadual 5'!O12</f>
        <v>0</v>
      </c>
      <c r="M27" s="139">
        <f t="array" ref="M27">'Jadual 5'!P12</f>
        <v>1242412</v>
      </c>
      <c r="N27" s="139">
        <f t="array" ref="N27">'Jadual 5'!Q12</f>
        <v>0</v>
      </c>
      <c r="O27" s="139">
        <f t="array" ref="O27">'Jadual 5'!R12</f>
        <v>36426.062512436074</v>
      </c>
      <c r="P27" s="139">
        <f t="array" ref="P27">'Jadual 5'!S12</f>
        <v>0</v>
      </c>
      <c r="Q27" s="139">
        <f t="array" ref="Q27">'Jadual 5'!T12</f>
        <v>27618.877887608855</v>
      </c>
    </row>
    <row r="28" spans="1:48" s="1" customFormat="1" ht="16.5" customHeight="1">
      <c r="A28" s="4"/>
      <c r="B28" s="403"/>
      <c r="C28" s="1">
        <v>2015</v>
      </c>
      <c r="D28" s="2"/>
      <c r="E28" s="152">
        <f t="array" ref="E28">'Jadual 5'!H13</f>
        <v>40558</v>
      </c>
      <c r="F28" s="153">
        <f t="array" ref="F28">'Jadual 5'!I13</f>
        <v>0</v>
      </c>
      <c r="G28" s="152">
        <f t="array" ref="G28">'Jadual 5'!J13</f>
        <v>177938.69407699999</v>
      </c>
      <c r="H28" s="153">
        <f t="array" ref="H28">'Jadual 5'!K13</f>
        <v>0</v>
      </c>
      <c r="I28" s="152">
        <f t="array" ref="I28">'Jadual 5'!L13</f>
        <v>114754.353795</v>
      </c>
      <c r="J28" s="153">
        <f t="array" ref="J28">'Jadual 5'!M13</f>
        <v>0</v>
      </c>
      <c r="K28" s="152">
        <f t="array" ref="K28">'Jadual 5'!N13</f>
        <v>63184.34028199999</v>
      </c>
      <c r="L28" s="153">
        <f t="array" ref="L28">'Jadual 5'!O13</f>
        <v>0</v>
      </c>
      <c r="M28" s="152">
        <f t="array" ref="M28">'Jadual 5'!P13</f>
        <v>1290474</v>
      </c>
      <c r="N28" s="153">
        <f t="array" ref="N28">'Jadual 5'!Q13</f>
        <v>0</v>
      </c>
      <c r="O28" s="152">
        <f t="array" ref="O28">'Jadual 5'!R13</f>
        <v>32899.322445999998</v>
      </c>
      <c r="P28" s="153">
        <f t="array" ref="P28">'Jadual 5'!S13</f>
        <v>0</v>
      </c>
      <c r="Q28" s="152">
        <f t="array" ref="Q28">'Jadual 5'!T13</f>
        <v>25105.605220000001</v>
      </c>
    </row>
    <row r="29" spans="1:48" s="1" customFormat="1" ht="16.5" customHeight="1">
      <c r="A29" s="4"/>
      <c r="B29" s="15"/>
      <c r="C29" s="8">
        <v>2010</v>
      </c>
      <c r="D29" s="8"/>
      <c r="E29" s="153">
        <v>22140</v>
      </c>
      <c r="F29" s="153"/>
      <c r="G29" s="153">
        <v>91341.684999999998</v>
      </c>
      <c r="H29" s="153"/>
      <c r="I29" s="153">
        <v>59400.38</v>
      </c>
      <c r="J29" s="153"/>
      <c r="K29" s="153">
        <v>31941.305</v>
      </c>
      <c r="L29" s="153"/>
      <c r="M29" s="153">
        <v>974488</v>
      </c>
      <c r="N29" s="153"/>
      <c r="O29" s="153">
        <v>19841.386999999999</v>
      </c>
      <c r="P29" s="153"/>
      <c r="Q29" s="153">
        <v>14476.14</v>
      </c>
      <c r="T29" s="2"/>
      <c r="U29" s="362"/>
      <c r="W29" s="368"/>
      <c r="Y29" s="362"/>
      <c r="AA29" s="368"/>
      <c r="AC29" s="362"/>
      <c r="AE29" s="368"/>
      <c r="AG29" s="362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</row>
    <row r="30" spans="1:48" s="1" customFormat="1" ht="16.5" customHeight="1">
      <c r="A30" s="4"/>
      <c r="B30" s="15"/>
      <c r="E30" s="134"/>
      <c r="F30" s="136"/>
      <c r="G30" s="134"/>
      <c r="H30" s="136"/>
      <c r="I30" s="134"/>
      <c r="J30" s="136"/>
      <c r="K30" s="134"/>
      <c r="L30" s="136"/>
      <c r="M30" s="134"/>
      <c r="N30" s="134"/>
      <c r="O30" s="134"/>
      <c r="P30" s="134"/>
      <c r="Q30" s="134"/>
    </row>
    <row r="31" spans="1:48" s="1" customFormat="1" ht="16.5" customHeight="1">
      <c r="A31" s="4"/>
      <c r="B31" s="403" t="s">
        <v>17</v>
      </c>
      <c r="C31" s="17">
        <v>2022</v>
      </c>
      <c r="E31" s="139">
        <f t="array" ref="E31">'Jadual 6'!F9</f>
        <v>951862</v>
      </c>
      <c r="F31" s="139">
        <f t="array" ref="F31">'Jadual 6'!G9</f>
        <v>0</v>
      </c>
      <c r="G31" s="139">
        <f t="array" ref="G31">'Jadual 6'!H9</f>
        <v>1426560.4576700905</v>
      </c>
      <c r="H31" s="139">
        <f t="array" ref="H31">'Jadual 6'!I9</f>
        <v>0</v>
      </c>
      <c r="I31" s="158">
        <f t="array" ref="I31">'Jadual 6'!J9</f>
        <v>647153.46071480284</v>
      </c>
      <c r="J31" s="158">
        <f t="array" ref="J31">'Jadual 6'!K9</f>
        <v>0</v>
      </c>
      <c r="K31" s="158">
        <f t="array" ref="K31">'Jadual 6'!L9</f>
        <v>779406.99695528776</v>
      </c>
      <c r="L31" s="158">
        <f t="array" ref="L31">'Jadual 6'!M9</f>
        <v>0</v>
      </c>
      <c r="M31" s="158">
        <f t="array" ref="M31">'Jadual 6'!N9</f>
        <v>5831864</v>
      </c>
      <c r="N31" s="158">
        <f t="array" ref="N31">'Jadual 6'!O9</f>
        <v>0</v>
      </c>
      <c r="O31" s="158">
        <f t="array" ref="O31">'Jadual 6'!P9</f>
        <v>204414.9812063089</v>
      </c>
      <c r="P31" s="158">
        <f t="array" ref="P31">'Jadual 6'!Q9</f>
        <v>0</v>
      </c>
      <c r="Q31" s="158">
        <f t="array" ref="Q31">'Jadual 6'!R9</f>
        <v>1219904.749856767</v>
      </c>
    </row>
    <row r="32" spans="1:48" s="1" customFormat="1" ht="16.5" customHeight="1">
      <c r="A32" s="4"/>
      <c r="B32" s="403"/>
      <c r="C32" s="1">
        <v>2015</v>
      </c>
      <c r="E32" s="134">
        <f t="array" ref="E32">'Jadual 6'!F10</f>
        <v>818317</v>
      </c>
      <c r="F32" s="134">
        <f t="array" ref="F32">'Jadual 6'!G10</f>
        <v>0</v>
      </c>
      <c r="G32" s="136">
        <f t="array" ref="G32">'Jadual 6'!H10</f>
        <v>965429.80939749163</v>
      </c>
      <c r="H32" s="134">
        <f t="array" ref="H32">'Jadual 6'!I10</f>
        <v>0</v>
      </c>
      <c r="I32" s="159">
        <f t="array" ref="I32">'Jadual 6'!J10</f>
        <v>446767.20477721409</v>
      </c>
      <c r="J32" s="159">
        <f t="array" ref="J32">'Jadual 6'!K10</f>
        <v>0</v>
      </c>
      <c r="K32" s="161">
        <f t="array" ref="K32">'Jadual 6'!L10</f>
        <v>518662.60462027736</v>
      </c>
      <c r="L32" s="159">
        <f t="array" ref="L32">'Jadual 6'!M10</f>
        <v>0</v>
      </c>
      <c r="M32" s="159">
        <f t="array" ref="M32">'Jadual 6'!N10</f>
        <v>4798077</v>
      </c>
      <c r="N32" s="159">
        <f t="array" ref="N32">'Jadual 6'!O10</f>
        <v>0</v>
      </c>
      <c r="O32" s="159">
        <f t="array" ref="O32">'Jadual 6'!P10</f>
        <v>131617.12222991948</v>
      </c>
      <c r="P32" s="159">
        <f t="array" ref="P32">'Jadual 6'!Q10</f>
        <v>0</v>
      </c>
      <c r="Q32" s="159">
        <f t="array" ref="Q32">'Jadual 6'!R10</f>
        <v>904746.5945021963</v>
      </c>
    </row>
    <row r="33" spans="1:48" s="1" customFormat="1" ht="16.5" customHeight="1">
      <c r="A33" s="4"/>
      <c r="B33" s="15"/>
      <c r="C33" s="8">
        <v>2010</v>
      </c>
      <c r="D33" s="8"/>
      <c r="E33" s="134">
        <v>577133</v>
      </c>
      <c r="F33" s="134"/>
      <c r="G33" s="134">
        <v>644758.85725533299</v>
      </c>
      <c r="H33" s="134"/>
      <c r="I33" s="159">
        <v>305642.12268299999</v>
      </c>
      <c r="J33" s="159"/>
      <c r="K33" s="159">
        <v>339116.73457233299</v>
      </c>
      <c r="L33" s="159"/>
      <c r="M33" s="159">
        <v>3719091</v>
      </c>
      <c r="N33" s="159"/>
      <c r="O33" s="159">
        <v>81312.965697000007</v>
      </c>
      <c r="P33" s="159"/>
      <c r="Q33" s="159">
        <v>496698.88116360002</v>
      </c>
      <c r="U33" s="362"/>
      <c r="V33" s="368"/>
      <c r="W33" s="33"/>
      <c r="X33" s="368"/>
      <c r="Y33" s="362"/>
      <c r="Z33" s="368"/>
      <c r="AA33" s="33"/>
      <c r="AB33" s="368"/>
      <c r="AC33" s="362"/>
      <c r="AD33" s="362"/>
      <c r="AE33" s="362"/>
      <c r="AF33" s="368"/>
      <c r="AG33" s="362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</row>
    <row r="34" spans="1:48" s="1" customFormat="1" ht="16.5" customHeight="1">
      <c r="A34" s="4"/>
      <c r="B34" s="15"/>
      <c r="C34" s="8"/>
      <c r="D34" s="8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</row>
    <row r="35" spans="1:48" s="1" customFormat="1" ht="16.5" customHeight="1">
      <c r="A35" s="4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48">
      <c r="A36" s="6"/>
    </row>
    <row r="37" spans="1:48">
      <c r="A37" s="6"/>
    </row>
    <row r="38" spans="1:48">
      <c r="A38" s="6"/>
    </row>
    <row r="39" spans="1:48">
      <c r="A39" s="155"/>
    </row>
    <row r="40" spans="1:48">
      <c r="A40" s="156"/>
    </row>
    <row r="41" spans="1:48">
      <c r="A41" s="6"/>
    </row>
    <row r="42" spans="1:48">
      <c r="A42" s="4"/>
    </row>
    <row r="43" spans="1:48">
      <c r="A43" s="4"/>
    </row>
    <row r="44" spans="1:48">
      <c r="A44" s="4"/>
    </row>
    <row r="45" spans="1:48">
      <c r="A45" s="4"/>
    </row>
    <row r="47" spans="1:48">
      <c r="A47" s="4"/>
    </row>
    <row r="48" spans="1:48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</sheetData>
  <mergeCells count="7">
    <mergeCell ref="B27:B28"/>
    <mergeCell ref="B31:B32"/>
    <mergeCell ref="B2:Q2"/>
    <mergeCell ref="B10:B11"/>
    <mergeCell ref="B15:B16"/>
    <mergeCell ref="B19:B21"/>
    <mergeCell ref="B23:B24"/>
  </mergeCells>
  <pageMargins left="0.31496062992126" right="0.31496062992126" top="0.31496062992126" bottom="0.31496062992126" header="1.25984251968504" footer="0.98425196850393704"/>
  <pageSetup paperSize="9" scale="80" orientation="landscape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T104"/>
  <sheetViews>
    <sheetView showGridLines="0" view="pageBreakPreview" topLeftCell="A2" zoomScaleNormal="100" zoomScaleSheetLayoutView="100" workbookViewId="0">
      <selection activeCell="G34" sqref="G34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6.33203125" customWidth="1"/>
    <col min="12" max="12" width="2.33203125" customWidth="1"/>
    <col min="13" max="13" width="14.6640625" customWidth="1"/>
    <col min="14" max="14" width="2.33203125" customWidth="1"/>
    <col min="15" max="15" width="16.6640625" customWidth="1"/>
    <col min="16" max="16" width="2.33203125" customWidth="1"/>
    <col min="17" max="17" width="14.6640625" customWidth="1"/>
    <col min="18" max="18" width="2.33203125" customWidth="1"/>
    <col min="19" max="19" width="16.6640625" customWidth="1"/>
    <col min="20" max="20" width="24.109375" customWidth="1"/>
  </cols>
  <sheetData>
    <row r="1" spans="1:20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20" ht="36" customHeight="1">
      <c r="A2" s="418"/>
      <c r="B2" s="42"/>
      <c r="C2" s="421" t="s">
        <v>204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20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20" ht="69.900000000000006" customHeight="1">
      <c r="A4" s="418"/>
      <c r="B4" s="46"/>
      <c r="C4" s="423" t="s">
        <v>151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</row>
    <row r="5" spans="1:20" ht="26.25" customHeight="1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</row>
    <row r="6" spans="1:20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20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20">
      <c r="A8" s="418"/>
      <c r="B8" s="43"/>
      <c r="C8" s="411" t="s">
        <v>40</v>
      </c>
      <c r="D8" s="411"/>
      <c r="E8" s="47">
        <v>2022</v>
      </c>
      <c r="F8" s="40"/>
      <c r="G8" s="53">
        <f>SUM(G13,G17,G21,G25,G29,G33,G37,G41,G55,G59,G63,G67,G71,G75,G83)</f>
        <v>12998</v>
      </c>
      <c r="H8" s="53"/>
      <c r="I8" s="53">
        <f>SUM(I13,I17,I21,I25,I29,I33,I37,I41,I55,I59,I63,I67,I71,I75,I83)</f>
        <v>122349.79460060001</v>
      </c>
      <c r="J8" s="53"/>
      <c r="K8" s="53">
        <f>SUM(K13,K17,K21,K25,K29,K33,K37,K41,K55,K59,K63,K67,K71,K75,K83)</f>
        <v>44763.785734999998</v>
      </c>
      <c r="L8" s="53"/>
      <c r="M8" s="53">
        <f>SUM(M13,M17,M21,M25,M29,M33,M37,M41,M55,M59,M63,M67,M71,M75,M83)</f>
        <v>77586.008865600001</v>
      </c>
      <c r="N8" s="53"/>
      <c r="O8" s="53">
        <f>SUM(O13,O17,O21,O25,O29,O33,O37,O41,O55,O59,O63,O67,O71,O75,O83)</f>
        <v>518130</v>
      </c>
      <c r="P8" s="53"/>
      <c r="Q8" s="53">
        <f>SUM(Q13,Q17,Q21,Q25,Q29,Q33,Q37,Q41,Q55,Q59,Q63,Q67,Q71,Q75,Q83)</f>
        <v>9480.2962039999984</v>
      </c>
      <c r="R8" s="53"/>
      <c r="S8" s="53">
        <f>SUM(S13,S17,S21,S25,S29,S33,S37,S41,S55,S59,S63,S67,S71,S75,S83)</f>
        <v>79447.455309999976</v>
      </c>
      <c r="T8" s="47"/>
    </row>
    <row r="9" spans="1:20">
      <c r="A9" s="418"/>
      <c r="B9" s="43"/>
      <c r="C9" s="411"/>
      <c r="D9" s="411"/>
      <c r="E9" s="41">
        <v>2015</v>
      </c>
      <c r="F9" s="40"/>
      <c r="G9" s="54">
        <f>SUM(G14,G18,G22,G26,G30,G34,G38,G42,G56,G60,G64,G68,G72,G76,G84)</f>
        <v>11628</v>
      </c>
      <c r="H9" s="113"/>
      <c r="I9" s="54">
        <f>SUM(I14,I18,I22,I26,I30,I34,I38,I42,I56,I60,I64,I68,I72,I76,I84)</f>
        <v>77484.747783079409</v>
      </c>
      <c r="J9" s="113"/>
      <c r="K9" s="54">
        <f>SUM(K14,K18,K22,K26,K30,K34,K38,K42,K56,K60,K64,K68,K72,K76,K84)</f>
        <v>33207.709764694526</v>
      </c>
      <c r="L9" s="113"/>
      <c r="M9" s="54">
        <f>SUM(M14,M18,M22,M26,M30,M34,M38,M42,M56,M60,M64,M68,M72,M76,M84)</f>
        <v>44277.038018384897</v>
      </c>
      <c r="N9" s="113"/>
      <c r="O9" s="54">
        <f>SUM(O14,O18,O22,O26,O30,O34,O38,O42,O56,O60,O64,O68,O72,O76,O84)</f>
        <v>567476</v>
      </c>
      <c r="P9" s="113"/>
      <c r="Q9" s="54">
        <f>SUM(Q14,Q18,Q22,Q26,Q30,Q34,Q38,Q42,Q56,Q60,Q64,Q68,Q72,Q76,Q84)</f>
        <v>7948.5542817643118</v>
      </c>
      <c r="R9" s="113"/>
      <c r="S9" s="54">
        <f>SUM(S14,S18,S22,S26,S30,S34,S38,S42,S56,S60,S64,S68,S72,S76,S84)</f>
        <v>81179.308982065864</v>
      </c>
      <c r="T9" s="41"/>
    </row>
    <row r="10" spans="1:20">
      <c r="A10" s="418"/>
      <c r="B10" s="43"/>
      <c r="C10" s="411"/>
      <c r="D10" s="411"/>
      <c r="E10" s="40"/>
      <c r="F10" s="40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40"/>
    </row>
    <row r="11" spans="1:20" ht="9.9" customHeight="1">
      <c r="A11" s="418"/>
      <c r="B11" s="43"/>
      <c r="C11" s="49"/>
      <c r="D11" s="49"/>
      <c r="E11" s="49"/>
      <c r="F11" s="55"/>
      <c r="G11" s="89"/>
      <c r="H11" s="90"/>
      <c r="I11" s="89"/>
      <c r="J11" s="90"/>
      <c r="K11" s="89"/>
      <c r="L11" s="90"/>
      <c r="M11" s="89"/>
      <c r="N11" s="90"/>
      <c r="O11" s="89"/>
      <c r="P11" s="90"/>
      <c r="Q11" s="89"/>
      <c r="R11" s="90"/>
      <c r="S11" s="89"/>
      <c r="T11" s="41"/>
    </row>
    <row r="12" spans="1:20" ht="9.9" customHeight="1">
      <c r="A12" s="418"/>
      <c r="B12" s="58"/>
      <c r="C12" s="40"/>
      <c r="D12" s="40"/>
      <c r="E12" s="40"/>
      <c r="F12" s="5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40"/>
    </row>
    <row r="13" spans="1:20">
      <c r="A13" s="418"/>
      <c r="B13" s="43"/>
      <c r="C13" s="40"/>
      <c r="D13" s="419" t="s">
        <v>142</v>
      </c>
      <c r="E13" s="47">
        <v>2022</v>
      </c>
      <c r="F13" s="40"/>
      <c r="G13" s="73">
        <v>2254</v>
      </c>
      <c r="H13" s="73"/>
      <c r="I13" s="73">
        <v>18345.3042756</v>
      </c>
      <c r="J13" s="73"/>
      <c r="K13" s="73">
        <v>6618.0775530000001</v>
      </c>
      <c r="L13" s="73"/>
      <c r="M13" s="73">
        <v>11727.2267226</v>
      </c>
      <c r="N13" s="73"/>
      <c r="O13" s="73">
        <v>62019</v>
      </c>
      <c r="P13" s="73"/>
      <c r="Q13" s="73">
        <v>1294.9604890000001</v>
      </c>
      <c r="R13" s="73"/>
      <c r="S13" s="73">
        <v>9598.0126070000006</v>
      </c>
      <c r="T13" s="47"/>
    </row>
    <row r="14" spans="1:20">
      <c r="A14" s="418"/>
      <c r="B14" s="43"/>
      <c r="C14" s="40"/>
      <c r="D14" s="419"/>
      <c r="E14" s="40">
        <v>2015</v>
      </c>
      <c r="F14" s="40"/>
      <c r="G14" s="54">
        <v>1993</v>
      </c>
      <c r="H14" s="54"/>
      <c r="I14" s="54">
        <v>11515.160268702301</v>
      </c>
      <c r="J14" s="54"/>
      <c r="K14" s="54">
        <v>4519.5066225675901</v>
      </c>
      <c r="L14" s="54"/>
      <c r="M14" s="54">
        <v>6995.6536461347096</v>
      </c>
      <c r="N14" s="54"/>
      <c r="O14" s="54">
        <v>65205</v>
      </c>
      <c r="P14" s="54"/>
      <c r="Q14" s="54">
        <v>1078.65271962423</v>
      </c>
      <c r="R14" s="54"/>
      <c r="S14" s="54">
        <v>13993.356836281</v>
      </c>
      <c r="T14" s="40"/>
    </row>
    <row r="15" spans="1:20">
      <c r="A15" s="418"/>
      <c r="B15" s="43"/>
      <c r="C15" s="40"/>
      <c r="D15" s="419"/>
      <c r="E15" s="40"/>
      <c r="F15" s="40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40"/>
    </row>
    <row r="16" spans="1:20" ht="9.9" customHeight="1">
      <c r="A16" s="418"/>
      <c r="B16" s="43"/>
      <c r="C16" s="40"/>
      <c r="D16" s="40"/>
      <c r="E16" s="41"/>
      <c r="F16" s="41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41"/>
    </row>
    <row r="17" spans="1:20">
      <c r="A17" s="418"/>
      <c r="B17" s="43"/>
      <c r="C17" s="40"/>
      <c r="D17" s="419" t="s">
        <v>143</v>
      </c>
      <c r="E17" s="47">
        <v>2022</v>
      </c>
      <c r="F17" s="40"/>
      <c r="G17" s="53">
        <v>690</v>
      </c>
      <c r="H17" s="53"/>
      <c r="I17" s="53">
        <v>2220.037585</v>
      </c>
      <c r="J17" s="53"/>
      <c r="K17" s="53">
        <v>1070.0770379999999</v>
      </c>
      <c r="L17" s="53"/>
      <c r="M17" s="53">
        <v>1149.9605469999999</v>
      </c>
      <c r="N17" s="53"/>
      <c r="O17" s="53">
        <v>12922</v>
      </c>
      <c r="P17" s="53"/>
      <c r="Q17" s="53">
        <v>220.73439099999999</v>
      </c>
      <c r="R17" s="53"/>
      <c r="S17" s="53">
        <v>1602.7717130000001</v>
      </c>
      <c r="T17" s="47"/>
    </row>
    <row r="18" spans="1:20">
      <c r="A18" s="418"/>
      <c r="B18" s="43"/>
      <c r="C18" s="40"/>
      <c r="D18" s="419"/>
      <c r="E18" s="40">
        <v>2015</v>
      </c>
      <c r="F18" s="40"/>
      <c r="G18" s="114">
        <v>661</v>
      </c>
      <c r="H18" s="114"/>
      <c r="I18" s="114">
        <v>1387.7162874508001</v>
      </c>
      <c r="J18" s="114"/>
      <c r="K18" s="114">
        <v>804.67513421062597</v>
      </c>
      <c r="L18" s="114"/>
      <c r="M18" s="114">
        <v>583.04115324017403</v>
      </c>
      <c r="N18" s="114"/>
      <c r="O18" s="114">
        <v>14653</v>
      </c>
      <c r="P18" s="114"/>
      <c r="Q18" s="114">
        <v>192.36089967140299</v>
      </c>
      <c r="R18" s="114"/>
      <c r="S18" s="114">
        <v>1521.60647868309</v>
      </c>
      <c r="T18" s="40"/>
    </row>
    <row r="19" spans="1:20">
      <c r="A19" s="418"/>
      <c r="B19" s="43"/>
      <c r="C19" s="40"/>
      <c r="D19" s="419"/>
      <c r="E19" s="41"/>
      <c r="F19" s="40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41"/>
    </row>
    <row r="20" spans="1:20" ht="9.9" customHeight="1">
      <c r="A20" s="418"/>
      <c r="B20" s="43"/>
      <c r="C20" s="64"/>
      <c r="D20" s="64"/>
      <c r="E20" s="41"/>
      <c r="F20" s="41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41"/>
    </row>
    <row r="21" spans="1:20">
      <c r="A21" s="418"/>
      <c r="B21" s="43"/>
      <c r="C21" s="40"/>
      <c r="D21" s="65" t="s">
        <v>144</v>
      </c>
      <c r="E21" s="47">
        <v>2022</v>
      </c>
      <c r="F21" s="40"/>
      <c r="G21" s="53">
        <v>251</v>
      </c>
      <c r="H21" s="53"/>
      <c r="I21" s="53">
        <v>2263.9453520000002</v>
      </c>
      <c r="J21" s="53"/>
      <c r="K21" s="53">
        <v>654.40050699999995</v>
      </c>
      <c r="L21" s="53"/>
      <c r="M21" s="53">
        <v>1609.5448449999999</v>
      </c>
      <c r="N21" s="53"/>
      <c r="O21" s="53">
        <v>11058</v>
      </c>
      <c r="P21" s="53"/>
      <c r="Q21" s="53">
        <v>183.86665300000001</v>
      </c>
      <c r="R21" s="53"/>
      <c r="S21" s="53">
        <v>881.03678000000002</v>
      </c>
      <c r="T21" s="47"/>
    </row>
    <row r="22" spans="1:20">
      <c r="A22" s="418"/>
      <c r="B22" s="43"/>
      <c r="C22" s="40"/>
      <c r="D22" s="66"/>
      <c r="E22" s="40">
        <v>2015</v>
      </c>
      <c r="F22" s="40"/>
      <c r="G22" s="114">
        <v>388</v>
      </c>
      <c r="H22" s="114"/>
      <c r="I22" s="114">
        <v>1140.7431508831</v>
      </c>
      <c r="J22" s="114"/>
      <c r="K22" s="114">
        <v>574.67408159553599</v>
      </c>
      <c r="L22" s="114"/>
      <c r="M22" s="114">
        <v>566.06906928756405</v>
      </c>
      <c r="N22" s="114"/>
      <c r="O22" s="114">
        <v>12651</v>
      </c>
      <c r="P22" s="114"/>
      <c r="Q22" s="114">
        <v>188.264525325092</v>
      </c>
      <c r="R22" s="114"/>
      <c r="S22" s="114">
        <v>1041.14739412056</v>
      </c>
      <c r="T22" s="40"/>
    </row>
    <row r="23" spans="1:20">
      <c r="A23" s="418"/>
      <c r="B23" s="43"/>
      <c r="C23" s="40"/>
      <c r="D23" s="66"/>
      <c r="E23" s="40"/>
      <c r="F23" s="40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40"/>
    </row>
    <row r="24" spans="1:20" ht="9.9" customHeight="1">
      <c r="A24" s="418"/>
      <c r="B24" s="43"/>
      <c r="C24" s="40"/>
      <c r="D24" s="66"/>
      <c r="E24" s="41"/>
      <c r="F24" s="41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41"/>
    </row>
    <row r="25" spans="1:20">
      <c r="A25" s="418"/>
      <c r="B25" s="43"/>
      <c r="C25" s="40"/>
      <c r="D25" s="67" t="s">
        <v>145</v>
      </c>
      <c r="E25" s="47">
        <v>2022</v>
      </c>
      <c r="F25" s="40"/>
      <c r="G25" s="53">
        <v>451</v>
      </c>
      <c r="H25" s="53"/>
      <c r="I25" s="53">
        <v>4915.823883</v>
      </c>
      <c r="J25" s="53"/>
      <c r="K25" s="53">
        <v>2790.9005809999999</v>
      </c>
      <c r="L25" s="53"/>
      <c r="M25" s="53">
        <v>2124.9233020000001</v>
      </c>
      <c r="N25" s="53"/>
      <c r="O25" s="53">
        <v>9540</v>
      </c>
      <c r="P25" s="53"/>
      <c r="Q25" s="53">
        <v>229.10181900000001</v>
      </c>
      <c r="R25" s="53"/>
      <c r="S25" s="53">
        <v>2282.6967979999999</v>
      </c>
      <c r="T25" s="47"/>
    </row>
    <row r="26" spans="1:20">
      <c r="A26" s="418"/>
      <c r="B26" s="43"/>
      <c r="C26" s="40"/>
      <c r="D26" s="68"/>
      <c r="E26" s="40">
        <v>2015</v>
      </c>
      <c r="F26" s="40"/>
      <c r="G26" s="114">
        <v>491</v>
      </c>
      <c r="H26" s="114"/>
      <c r="I26" s="114">
        <v>3055.5422197040998</v>
      </c>
      <c r="J26" s="114"/>
      <c r="K26" s="114">
        <v>1947.99319148162</v>
      </c>
      <c r="L26" s="114"/>
      <c r="M26" s="114">
        <v>1107.54902822248</v>
      </c>
      <c r="N26" s="114"/>
      <c r="O26" s="114">
        <v>12036</v>
      </c>
      <c r="P26" s="114"/>
      <c r="Q26" s="114">
        <v>195.629376803063</v>
      </c>
      <c r="R26" s="114"/>
      <c r="S26" s="114">
        <v>1638.8494321135599</v>
      </c>
      <c r="T26" s="40"/>
    </row>
    <row r="27" spans="1:20">
      <c r="A27" s="418"/>
      <c r="B27" s="43"/>
      <c r="C27" s="40"/>
      <c r="D27" s="68"/>
      <c r="E27" s="40"/>
      <c r="F27" s="40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40"/>
    </row>
    <row r="28" spans="1:20" ht="9.9" customHeight="1">
      <c r="A28" s="418"/>
      <c r="B28" s="43"/>
      <c r="C28" s="40"/>
      <c r="D28" s="64"/>
      <c r="E28" s="41"/>
      <c r="F28" s="41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41"/>
    </row>
    <row r="29" spans="1:20">
      <c r="A29" s="418"/>
      <c r="B29" s="43"/>
      <c r="C29" s="40"/>
      <c r="D29" s="67" t="s">
        <v>146</v>
      </c>
      <c r="E29" s="47">
        <v>2022</v>
      </c>
      <c r="F29" s="40"/>
      <c r="G29" s="53">
        <v>783</v>
      </c>
      <c r="H29" s="53"/>
      <c r="I29" s="53">
        <v>4303.3549380000004</v>
      </c>
      <c r="J29" s="53"/>
      <c r="K29" s="53">
        <v>1586.8887999999999</v>
      </c>
      <c r="L29" s="53"/>
      <c r="M29" s="53">
        <v>2716.4661379999998</v>
      </c>
      <c r="N29" s="53"/>
      <c r="O29" s="53">
        <v>16220</v>
      </c>
      <c r="P29" s="53"/>
      <c r="Q29" s="53">
        <v>297.32714700000002</v>
      </c>
      <c r="R29" s="53"/>
      <c r="S29" s="53">
        <v>2061.637827</v>
      </c>
      <c r="T29" s="47"/>
    </row>
    <row r="30" spans="1:20">
      <c r="A30" s="418"/>
      <c r="B30" s="43"/>
      <c r="C30" s="40"/>
      <c r="D30" s="68"/>
      <c r="E30" s="40">
        <v>2015</v>
      </c>
      <c r="F30" s="40"/>
      <c r="G30" s="114">
        <v>589</v>
      </c>
      <c r="H30" s="114"/>
      <c r="I30" s="114">
        <v>2210.8381131758001</v>
      </c>
      <c r="J30" s="114"/>
      <c r="K30" s="114">
        <v>1122.47418971398</v>
      </c>
      <c r="L30" s="114"/>
      <c r="M30" s="114">
        <v>1088.3639234618199</v>
      </c>
      <c r="N30" s="114"/>
      <c r="O30" s="114">
        <v>18546</v>
      </c>
      <c r="P30" s="114"/>
      <c r="Q30" s="114">
        <v>278.45243882774702</v>
      </c>
      <c r="R30" s="114"/>
      <c r="S30" s="114">
        <v>3442.5925517598798</v>
      </c>
      <c r="T30" s="40"/>
    </row>
    <row r="31" spans="1:20">
      <c r="A31" s="418"/>
      <c r="B31" s="43"/>
      <c r="C31" s="40"/>
      <c r="D31" s="68"/>
      <c r="E31" s="40"/>
      <c r="F31" s="40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40"/>
    </row>
    <row r="32" spans="1:20" ht="9.9" customHeight="1">
      <c r="A32" s="418"/>
      <c r="B32" s="43"/>
      <c r="C32" s="40"/>
      <c r="D32" s="64"/>
      <c r="E32" s="41"/>
      <c r="F32" s="41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41"/>
    </row>
    <row r="33" spans="1:20">
      <c r="A33" s="418"/>
      <c r="B33" s="43"/>
      <c r="C33" s="40"/>
      <c r="D33" s="67" t="s">
        <v>147</v>
      </c>
      <c r="E33" s="47">
        <v>2022</v>
      </c>
      <c r="F33" s="40"/>
      <c r="G33" s="53">
        <v>1528</v>
      </c>
      <c r="H33" s="53"/>
      <c r="I33" s="53">
        <v>11161.01744503</v>
      </c>
      <c r="J33" s="53"/>
      <c r="K33" s="53">
        <v>3697.2879520000001</v>
      </c>
      <c r="L33" s="53"/>
      <c r="M33" s="53">
        <v>7463.7294930300004</v>
      </c>
      <c r="N33" s="53"/>
      <c r="O33" s="53">
        <v>57152</v>
      </c>
      <c r="P33" s="53"/>
      <c r="Q33" s="53">
        <v>916.042598</v>
      </c>
      <c r="R33" s="53"/>
      <c r="S33" s="53">
        <v>6720.6618120000003</v>
      </c>
      <c r="T33" s="47"/>
    </row>
    <row r="34" spans="1:20">
      <c r="A34" s="418"/>
      <c r="B34" s="43"/>
      <c r="C34" s="40"/>
      <c r="D34" s="68"/>
      <c r="E34" s="40">
        <v>2015</v>
      </c>
      <c r="F34" s="40"/>
      <c r="G34" s="114">
        <v>1178</v>
      </c>
      <c r="H34" s="114"/>
      <c r="I34" s="114">
        <v>10037.4448761288</v>
      </c>
      <c r="J34" s="114"/>
      <c r="K34" s="114">
        <v>3255.4909183444202</v>
      </c>
      <c r="L34" s="114"/>
      <c r="M34" s="114">
        <v>6781.9539577843798</v>
      </c>
      <c r="N34" s="114"/>
      <c r="O34" s="114">
        <v>64039</v>
      </c>
      <c r="P34" s="114"/>
      <c r="Q34" s="114">
        <v>761.18415236648605</v>
      </c>
      <c r="R34" s="114"/>
      <c r="S34" s="114">
        <v>7553.9122080543802</v>
      </c>
      <c r="T34" s="40"/>
    </row>
    <row r="35" spans="1:20">
      <c r="A35" s="418"/>
      <c r="B35" s="43"/>
      <c r="C35" s="40"/>
      <c r="D35" s="68"/>
      <c r="E35" s="40"/>
      <c r="F35" s="40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40"/>
    </row>
    <row r="36" spans="1:20" ht="9.9" customHeight="1">
      <c r="A36" s="418"/>
      <c r="B36" s="43"/>
      <c r="C36" s="40"/>
      <c r="D36" s="64"/>
      <c r="E36" s="41"/>
      <c r="F36" s="41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41"/>
    </row>
    <row r="37" spans="1:20">
      <c r="A37" s="418"/>
      <c r="B37" s="43"/>
      <c r="C37" s="40"/>
      <c r="D37" s="67" t="s">
        <v>148</v>
      </c>
      <c r="E37" s="47">
        <v>2022</v>
      </c>
      <c r="F37" s="40"/>
      <c r="G37" s="53">
        <v>1623</v>
      </c>
      <c r="H37" s="53"/>
      <c r="I37" s="53">
        <v>11685.346265</v>
      </c>
      <c r="J37" s="53"/>
      <c r="K37" s="53">
        <v>5042.522156</v>
      </c>
      <c r="L37" s="53"/>
      <c r="M37" s="53">
        <v>6642.8241090000001</v>
      </c>
      <c r="N37" s="53"/>
      <c r="O37" s="53">
        <v>42132</v>
      </c>
      <c r="P37" s="53"/>
      <c r="Q37" s="53">
        <v>751.41238599999997</v>
      </c>
      <c r="R37" s="53"/>
      <c r="S37" s="53">
        <v>4304.8633609999997</v>
      </c>
      <c r="T37" s="47"/>
    </row>
    <row r="38" spans="1:20">
      <c r="A38" s="418"/>
      <c r="B38" s="43"/>
      <c r="C38" s="40"/>
      <c r="D38" s="68"/>
      <c r="E38" s="40">
        <v>2015</v>
      </c>
      <c r="F38" s="40"/>
      <c r="G38" s="114">
        <v>1564</v>
      </c>
      <c r="H38" s="114"/>
      <c r="I38" s="114">
        <v>8832.2419162516999</v>
      </c>
      <c r="J38" s="114"/>
      <c r="K38" s="114">
        <v>3358.2961177608699</v>
      </c>
      <c r="L38" s="114"/>
      <c r="M38" s="114">
        <v>5473.9457984908304</v>
      </c>
      <c r="N38" s="114"/>
      <c r="O38" s="114">
        <v>48018</v>
      </c>
      <c r="P38" s="114"/>
      <c r="Q38" s="114">
        <v>700.26080081392195</v>
      </c>
      <c r="R38" s="114"/>
      <c r="S38" s="114">
        <v>5891.3994728366897</v>
      </c>
      <c r="T38" s="40"/>
    </row>
    <row r="39" spans="1:20" ht="15" customHeight="1">
      <c r="A39" s="418"/>
      <c r="B39" s="43"/>
      <c r="C39" s="40"/>
      <c r="D39" s="68"/>
      <c r="E39" s="40"/>
      <c r="F39" s="40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40"/>
    </row>
    <row r="40" spans="1:20" ht="9.9" customHeight="1">
      <c r="A40" s="418"/>
      <c r="B40" s="43"/>
      <c r="C40" s="40"/>
      <c r="D40" s="64"/>
      <c r="E40" s="41"/>
      <c r="F40" s="41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41"/>
    </row>
    <row r="41" spans="1:20">
      <c r="A41" s="418"/>
      <c r="B41" s="43"/>
      <c r="C41" s="40"/>
      <c r="D41" s="67" t="s">
        <v>149</v>
      </c>
      <c r="E41" s="47">
        <v>2022</v>
      </c>
      <c r="F41" s="40"/>
      <c r="G41" s="53">
        <v>58</v>
      </c>
      <c r="H41" s="53"/>
      <c r="I41" s="53">
        <v>51.666777000000003</v>
      </c>
      <c r="J41" s="53"/>
      <c r="K41" s="53">
        <v>31.222760999999998</v>
      </c>
      <c r="L41" s="53"/>
      <c r="M41" s="53">
        <v>20.444016000000001</v>
      </c>
      <c r="N41" s="53"/>
      <c r="O41" s="53">
        <v>379</v>
      </c>
      <c r="P41" s="53"/>
      <c r="Q41" s="53">
        <v>5.8671889999999998</v>
      </c>
      <c r="R41" s="53"/>
      <c r="S41" s="53">
        <v>19.733122000000002</v>
      </c>
      <c r="T41" s="47"/>
    </row>
    <row r="42" spans="1:20">
      <c r="A42" s="418"/>
      <c r="B42" s="43"/>
      <c r="C42" s="40"/>
      <c r="D42" s="68"/>
      <c r="E42" s="40">
        <v>2015</v>
      </c>
      <c r="F42" s="40"/>
      <c r="G42" s="114">
        <v>63</v>
      </c>
      <c r="H42" s="114"/>
      <c r="I42" s="114">
        <v>96.434250000000006</v>
      </c>
      <c r="J42" s="114"/>
      <c r="K42" s="114">
        <v>23.784856340000001</v>
      </c>
      <c r="L42" s="114"/>
      <c r="M42" s="114">
        <v>72.649393660000001</v>
      </c>
      <c r="N42" s="114"/>
      <c r="O42" s="114">
        <v>326</v>
      </c>
      <c r="P42" s="114"/>
      <c r="Q42" s="114">
        <v>3.11239</v>
      </c>
      <c r="R42" s="114"/>
      <c r="S42" s="114">
        <v>14.727884</v>
      </c>
      <c r="T42" s="40"/>
    </row>
    <row r="43" spans="1:20">
      <c r="A43" s="38"/>
      <c r="B43" s="43"/>
      <c r="C43" s="40"/>
      <c r="D43" s="68"/>
      <c r="E43" s="40"/>
      <c r="F43" s="40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</row>
    <row r="44" spans="1:20" ht="9.9" customHeight="1">
      <c r="A44" s="38"/>
      <c r="B44" s="42"/>
      <c r="C44" s="40"/>
      <c r="D44" s="69"/>
      <c r="E44" s="48"/>
      <c r="F44" s="48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92"/>
      <c r="S44" s="92"/>
    </row>
    <row r="45" spans="1:20" s="37" customFormat="1" ht="50.25" customHeight="1">
      <c r="A45" s="4"/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80"/>
      <c r="O45" s="80"/>
      <c r="P45" s="80"/>
      <c r="Q45" s="85"/>
      <c r="R45" s="5"/>
      <c r="S45" s="5"/>
      <c r="T45" s="95"/>
    </row>
    <row r="46" spans="1:20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20" ht="15" hidden="1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ht="29.25" customHeight="1">
      <c r="A48" s="418"/>
      <c r="B48" s="43"/>
      <c r="C48" s="421" t="s">
        <v>162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20" ht="8.1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20" ht="5.0999999999999996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20" ht="69.900000000000006" customHeight="1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</row>
    <row r="52" spans="1:20" ht="27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</row>
    <row r="53" spans="1:20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20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20">
      <c r="A55" s="418"/>
      <c r="B55" s="43"/>
      <c r="C55" s="40"/>
      <c r="D55" s="67" t="s">
        <v>152</v>
      </c>
      <c r="E55" s="47">
        <v>2022</v>
      </c>
      <c r="F55" s="40"/>
      <c r="G55" s="117">
        <v>792</v>
      </c>
      <c r="H55" s="117"/>
      <c r="I55" s="117">
        <v>3814.5766180000001</v>
      </c>
      <c r="J55" s="117"/>
      <c r="K55" s="117">
        <v>2402.1835470000001</v>
      </c>
      <c r="L55" s="117"/>
      <c r="M55" s="117">
        <v>1412.393071</v>
      </c>
      <c r="N55" s="117"/>
      <c r="O55" s="117">
        <v>7932</v>
      </c>
      <c r="P55" s="117"/>
      <c r="Q55" s="117">
        <v>191.20181199999999</v>
      </c>
      <c r="R55" s="117"/>
      <c r="S55" s="117">
        <v>1149.2578080000001</v>
      </c>
      <c r="T55" s="47"/>
    </row>
    <row r="56" spans="1:20">
      <c r="A56" s="418"/>
      <c r="B56" s="43"/>
      <c r="C56" s="40"/>
      <c r="D56" s="68"/>
      <c r="E56" s="40">
        <v>2015</v>
      </c>
      <c r="F56" s="40"/>
      <c r="G56" s="118">
        <v>486</v>
      </c>
      <c r="H56" s="118"/>
      <c r="I56" s="118">
        <v>2320.3064297640999</v>
      </c>
      <c r="J56" s="118"/>
      <c r="K56" s="118">
        <v>1250.34228228538</v>
      </c>
      <c r="L56" s="118"/>
      <c r="M56" s="118">
        <v>1069.96414747872</v>
      </c>
      <c r="N56" s="118"/>
      <c r="O56" s="118">
        <v>5395</v>
      </c>
      <c r="P56" s="118"/>
      <c r="Q56" s="118">
        <v>91.654979260073901</v>
      </c>
      <c r="R56" s="118"/>
      <c r="S56" s="118">
        <v>839.61477732784101</v>
      </c>
      <c r="T56" s="40"/>
    </row>
    <row r="57" spans="1:20">
      <c r="A57" s="418"/>
      <c r="B57" s="43"/>
      <c r="C57" s="40"/>
      <c r="D57" s="68"/>
      <c r="E57" s="40"/>
      <c r="F57" s="40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40"/>
    </row>
    <row r="58" spans="1:20" ht="9.9" customHeight="1">
      <c r="A58" s="418"/>
      <c r="B58" s="43"/>
      <c r="C58" s="40"/>
      <c r="D58" s="40"/>
      <c r="E58" s="41"/>
      <c r="F58" s="41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41"/>
    </row>
    <row r="59" spans="1:20">
      <c r="A59" s="418"/>
      <c r="B59" s="43"/>
      <c r="C59" s="40"/>
      <c r="D59" s="67" t="s">
        <v>153</v>
      </c>
      <c r="E59" s="47">
        <v>2022</v>
      </c>
      <c r="F59" s="40"/>
      <c r="G59" s="378">
        <v>1877</v>
      </c>
      <c r="H59" s="378"/>
      <c r="I59" s="378">
        <v>26886.060958540002</v>
      </c>
      <c r="J59" s="378"/>
      <c r="K59" s="378">
        <v>7855.7027079999998</v>
      </c>
      <c r="L59" s="378"/>
      <c r="M59" s="378">
        <v>19030.358250540001</v>
      </c>
      <c r="N59" s="378"/>
      <c r="O59" s="378">
        <v>170339</v>
      </c>
      <c r="P59" s="378"/>
      <c r="Q59" s="378">
        <v>2883.370246</v>
      </c>
      <c r="R59" s="378"/>
      <c r="S59" s="378">
        <v>20935.842337999999</v>
      </c>
      <c r="T59" s="47"/>
    </row>
    <row r="60" spans="1:20">
      <c r="A60" s="418"/>
      <c r="B60" s="43"/>
      <c r="C60" s="40"/>
      <c r="D60" s="68"/>
      <c r="E60" s="40">
        <v>2015</v>
      </c>
      <c r="F60" s="40"/>
      <c r="G60" s="118">
        <v>1941</v>
      </c>
      <c r="H60" s="118"/>
      <c r="I60" s="118">
        <v>17113.316870954</v>
      </c>
      <c r="J60" s="118"/>
      <c r="K60" s="118">
        <v>5532.6836616784203</v>
      </c>
      <c r="L60" s="118"/>
      <c r="M60" s="118">
        <v>11580.6332092756</v>
      </c>
      <c r="N60" s="118"/>
      <c r="O60" s="118">
        <v>181749</v>
      </c>
      <c r="P60" s="118"/>
      <c r="Q60" s="118">
        <v>2202.1555244861702</v>
      </c>
      <c r="R60" s="118"/>
      <c r="S60" s="118">
        <v>21498.671320506201</v>
      </c>
      <c r="T60" s="40"/>
    </row>
    <row r="61" spans="1:20">
      <c r="A61" s="418"/>
      <c r="B61" s="43"/>
      <c r="C61" s="40"/>
      <c r="D61" s="68"/>
      <c r="E61" s="40"/>
      <c r="F61" s="40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R61" s="377"/>
      <c r="S61" s="377"/>
      <c r="T61" s="41"/>
    </row>
    <row r="62" spans="1:20" ht="9.9" customHeight="1">
      <c r="A62" s="418"/>
      <c r="B62" s="43"/>
      <c r="C62" s="40"/>
      <c r="D62" s="64"/>
      <c r="E62" s="41"/>
      <c r="F62" s="41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41"/>
    </row>
    <row r="63" spans="1:20">
      <c r="A63" s="418"/>
      <c r="B63" s="43"/>
      <c r="C63" s="40"/>
      <c r="D63" s="67" t="s">
        <v>154</v>
      </c>
      <c r="E63" s="47">
        <v>2022</v>
      </c>
      <c r="F63" s="40"/>
      <c r="G63" s="378">
        <v>1203</v>
      </c>
      <c r="H63" s="378"/>
      <c r="I63" s="378">
        <v>27410.477323430001</v>
      </c>
      <c r="J63" s="378"/>
      <c r="K63" s="378">
        <v>9442.9130449999993</v>
      </c>
      <c r="L63" s="378"/>
      <c r="M63" s="378">
        <v>17967.56427843</v>
      </c>
      <c r="N63" s="378"/>
      <c r="O63" s="378">
        <v>77211</v>
      </c>
      <c r="P63" s="378"/>
      <c r="Q63" s="378">
        <v>1714.4350320000001</v>
      </c>
      <c r="R63" s="378"/>
      <c r="S63" s="378">
        <v>22560.548922000002</v>
      </c>
      <c r="T63" s="47"/>
    </row>
    <row r="64" spans="1:20">
      <c r="A64" s="418"/>
      <c r="B64" s="43"/>
      <c r="C64" s="40"/>
      <c r="D64" s="68"/>
      <c r="E64" s="40">
        <v>2015</v>
      </c>
      <c r="F64" s="40"/>
      <c r="G64" s="118">
        <v>1204</v>
      </c>
      <c r="H64" s="118"/>
      <c r="I64" s="118">
        <v>14317.710042006</v>
      </c>
      <c r="J64" s="118"/>
      <c r="K64" s="118">
        <v>8123.5937087131197</v>
      </c>
      <c r="L64" s="118"/>
      <c r="M64" s="118">
        <v>6194.11633329288</v>
      </c>
      <c r="N64" s="118"/>
      <c r="O64" s="118">
        <v>84062</v>
      </c>
      <c r="P64" s="118"/>
      <c r="Q64" s="118">
        <v>1553.6582210184299</v>
      </c>
      <c r="R64" s="118"/>
      <c r="S64" s="118">
        <v>14566.0847694892</v>
      </c>
      <c r="T64" s="40"/>
    </row>
    <row r="65" spans="1:20">
      <c r="A65" s="418"/>
      <c r="B65" s="43"/>
      <c r="C65" s="40"/>
      <c r="D65" s="68"/>
      <c r="E65" s="40"/>
      <c r="F65" s="40"/>
      <c r="G65" s="377"/>
      <c r="H65" s="377"/>
      <c r="I65" s="377"/>
      <c r="J65" s="377"/>
      <c r="K65" s="377"/>
      <c r="L65" s="377"/>
      <c r="M65" s="377"/>
      <c r="N65" s="377"/>
      <c r="O65" s="377"/>
      <c r="P65" s="377"/>
      <c r="Q65" s="377"/>
      <c r="R65" s="377"/>
      <c r="S65" s="377"/>
      <c r="T65" s="40"/>
    </row>
    <row r="66" spans="1:20" ht="9.9" customHeight="1">
      <c r="A66" s="418"/>
      <c r="B66" s="43"/>
      <c r="C66" s="40"/>
      <c r="D66" s="64"/>
      <c r="E66" s="41"/>
      <c r="F66" s="41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41"/>
    </row>
    <row r="67" spans="1:20">
      <c r="A67" s="418"/>
      <c r="B67" s="43"/>
      <c r="C67" s="40"/>
      <c r="D67" s="67" t="s">
        <v>155</v>
      </c>
      <c r="E67" s="47">
        <v>2022</v>
      </c>
      <c r="F67" s="40"/>
      <c r="G67" s="378">
        <v>1188</v>
      </c>
      <c r="H67" s="378"/>
      <c r="I67" s="378">
        <v>6779.6175620000004</v>
      </c>
      <c r="J67" s="378"/>
      <c r="K67" s="378">
        <v>2866.7692099999999</v>
      </c>
      <c r="L67" s="378"/>
      <c r="M67" s="378">
        <v>3912.848352</v>
      </c>
      <c r="N67" s="378"/>
      <c r="O67" s="378">
        <v>28042</v>
      </c>
      <c r="P67" s="378"/>
      <c r="Q67" s="378">
        <v>512.20246699999996</v>
      </c>
      <c r="R67" s="378"/>
      <c r="S67" s="378">
        <v>5948.7654890000003</v>
      </c>
      <c r="T67" s="47"/>
    </row>
    <row r="68" spans="1:20">
      <c r="A68" s="418"/>
      <c r="B68" s="43"/>
      <c r="C68" s="40"/>
      <c r="D68" s="68"/>
      <c r="E68" s="40">
        <v>2015</v>
      </c>
      <c r="F68" s="40"/>
      <c r="G68" s="118">
        <v>808</v>
      </c>
      <c r="H68" s="118"/>
      <c r="I68" s="118">
        <v>4103.2046349227003</v>
      </c>
      <c r="J68" s="118"/>
      <c r="K68" s="118">
        <v>2000.4896197479</v>
      </c>
      <c r="L68" s="118"/>
      <c r="M68" s="118">
        <v>2102.7150151748001</v>
      </c>
      <c r="N68" s="118"/>
      <c r="O68" s="118">
        <v>35779</v>
      </c>
      <c r="P68" s="118"/>
      <c r="Q68" s="118">
        <v>477.53762232575798</v>
      </c>
      <c r="R68" s="118"/>
      <c r="S68" s="118">
        <v>6701.6186260110399</v>
      </c>
      <c r="T68" s="40"/>
    </row>
    <row r="69" spans="1:20">
      <c r="A69" s="418"/>
      <c r="B69" s="43"/>
      <c r="C69" s="40"/>
      <c r="D69" s="68"/>
      <c r="E69" s="40"/>
      <c r="F69" s="40"/>
      <c r="G69" s="377"/>
      <c r="H69" s="377"/>
      <c r="I69" s="377"/>
      <c r="J69" s="377"/>
      <c r="K69" s="377"/>
      <c r="L69" s="377"/>
      <c r="M69" s="377"/>
      <c r="N69" s="377"/>
      <c r="O69" s="377"/>
      <c r="P69" s="377"/>
      <c r="Q69" s="377"/>
      <c r="R69" s="377"/>
      <c r="S69" s="377"/>
      <c r="T69" s="40"/>
    </row>
    <row r="70" spans="1:20" ht="9.9" customHeight="1">
      <c r="A70" s="418"/>
      <c r="B70" s="43"/>
      <c r="C70" s="40"/>
      <c r="D70" s="64"/>
      <c r="E70" s="41"/>
      <c r="F70" s="41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41"/>
    </row>
    <row r="71" spans="1:20">
      <c r="A71" s="418"/>
      <c r="B71" s="43"/>
      <c r="C71" s="40"/>
      <c r="D71" s="67" t="s">
        <v>156</v>
      </c>
      <c r="E71" s="47">
        <v>2022</v>
      </c>
      <c r="F71" s="40"/>
      <c r="G71" s="378">
        <v>254</v>
      </c>
      <c r="H71" s="378"/>
      <c r="I71" s="378">
        <v>2493.2798400000001</v>
      </c>
      <c r="J71" s="378"/>
      <c r="K71" s="378">
        <v>695.28788899999995</v>
      </c>
      <c r="L71" s="378"/>
      <c r="M71" s="378">
        <v>1797.991951</v>
      </c>
      <c r="N71" s="378"/>
      <c r="O71" s="378">
        <v>22996</v>
      </c>
      <c r="P71" s="378"/>
      <c r="Q71" s="378">
        <v>275.59096899999997</v>
      </c>
      <c r="R71" s="378"/>
      <c r="S71" s="378">
        <v>1373.369778</v>
      </c>
      <c r="T71" s="47"/>
    </row>
    <row r="72" spans="1:20">
      <c r="A72" s="418"/>
      <c r="B72" s="43"/>
      <c r="C72" s="40"/>
      <c r="D72" s="68"/>
      <c r="E72" s="40">
        <v>2015</v>
      </c>
      <c r="F72" s="40"/>
      <c r="G72" s="118">
        <v>249</v>
      </c>
      <c r="H72" s="118"/>
      <c r="I72" s="118">
        <v>1342.7175201360001</v>
      </c>
      <c r="J72" s="118"/>
      <c r="K72" s="118">
        <v>687.73617225505905</v>
      </c>
      <c r="L72" s="118"/>
      <c r="M72" s="118">
        <v>654.98134788094103</v>
      </c>
      <c r="N72" s="118"/>
      <c r="O72" s="118">
        <v>24737</v>
      </c>
      <c r="P72" s="118"/>
      <c r="Q72" s="118">
        <v>221.22710424193701</v>
      </c>
      <c r="R72" s="118"/>
      <c r="S72" s="118">
        <v>2469.4987438824201</v>
      </c>
      <c r="T72" s="40"/>
    </row>
    <row r="73" spans="1:20">
      <c r="A73" s="418"/>
      <c r="B73" s="43"/>
      <c r="C73" s="40"/>
      <c r="D73" s="68"/>
      <c r="E73" s="40"/>
      <c r="F73" s="40"/>
      <c r="G73" s="377"/>
      <c r="H73" s="377"/>
      <c r="I73" s="377"/>
      <c r="J73" s="377"/>
      <c r="K73" s="377"/>
      <c r="L73" s="377"/>
      <c r="M73" s="377"/>
      <c r="N73" s="377"/>
      <c r="O73" s="377"/>
      <c r="P73" s="377"/>
      <c r="Q73" s="377"/>
      <c r="R73" s="377"/>
      <c r="S73" s="377"/>
      <c r="T73" s="40"/>
    </row>
    <row r="74" spans="1:20" ht="9" customHeight="1">
      <c r="A74" s="418"/>
      <c r="B74" s="43"/>
      <c r="C74" s="40"/>
      <c r="D74" s="64"/>
      <c r="E74" s="41"/>
      <c r="F74" s="41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41"/>
    </row>
    <row r="75" spans="1:20">
      <c r="A75" s="418"/>
      <c r="B75" s="43"/>
      <c r="C75" s="40"/>
      <c r="D75" s="67" t="s">
        <v>163</v>
      </c>
      <c r="E75" s="47">
        <v>2022</v>
      </c>
      <c r="F75" s="40"/>
      <c r="G75" s="401">
        <f>G95+G103</f>
        <v>36</v>
      </c>
      <c r="H75" s="401">
        <f t="shared" ref="H75:S75" si="0">H95+H103</f>
        <v>0</v>
      </c>
      <c r="I75" s="401">
        <f t="shared" si="0"/>
        <v>14.488280999999999</v>
      </c>
      <c r="J75" s="401">
        <f t="shared" si="0"/>
        <v>0</v>
      </c>
      <c r="K75" s="401">
        <f t="shared" si="0"/>
        <v>7.2518270000000005</v>
      </c>
      <c r="L75" s="401">
        <f t="shared" si="0"/>
        <v>0</v>
      </c>
      <c r="M75" s="401">
        <f t="shared" si="0"/>
        <v>7.2364539999999993</v>
      </c>
      <c r="N75" s="401">
        <f t="shared" si="0"/>
        <v>0</v>
      </c>
      <c r="O75" s="401">
        <f t="shared" si="0"/>
        <v>132</v>
      </c>
      <c r="P75" s="401">
        <f t="shared" si="0"/>
        <v>0</v>
      </c>
      <c r="Q75" s="401">
        <f t="shared" si="0"/>
        <v>2.9481380000000001</v>
      </c>
      <c r="R75" s="401">
        <f t="shared" si="0"/>
        <v>0</v>
      </c>
      <c r="S75" s="401">
        <f t="shared" si="0"/>
        <v>5.8754309999999998</v>
      </c>
      <c r="T75" s="47"/>
    </row>
    <row r="76" spans="1:20">
      <c r="A76" s="418"/>
      <c r="B76" s="43"/>
      <c r="C76" s="40"/>
      <c r="D76" s="68"/>
      <c r="E76" s="40">
        <v>2015</v>
      </c>
      <c r="F76" s="41"/>
      <c r="G76" s="402">
        <f>G96+G104</f>
        <v>7</v>
      </c>
      <c r="H76" s="402">
        <f t="shared" ref="H76:S76" si="1">H96+H104</f>
        <v>0</v>
      </c>
      <c r="I76" s="402">
        <f t="shared" si="1"/>
        <v>4.7157080000000002</v>
      </c>
      <c r="J76" s="402">
        <f t="shared" si="1"/>
        <v>0</v>
      </c>
      <c r="K76" s="402">
        <f t="shared" si="1"/>
        <v>3.1934209999999998</v>
      </c>
      <c r="L76" s="402">
        <f t="shared" si="1"/>
        <v>0</v>
      </c>
      <c r="M76" s="402">
        <f t="shared" si="1"/>
        <v>1.5222870000000004</v>
      </c>
      <c r="N76" s="402">
        <f t="shared" si="1"/>
        <v>0</v>
      </c>
      <c r="O76" s="402">
        <f t="shared" si="1"/>
        <v>203</v>
      </c>
      <c r="P76" s="402">
        <f t="shared" si="1"/>
        <v>0</v>
      </c>
      <c r="Q76" s="402">
        <f t="shared" si="1"/>
        <v>3.3983400000000001</v>
      </c>
      <c r="R76" s="402">
        <f t="shared" si="1"/>
        <v>0</v>
      </c>
      <c r="S76" s="402">
        <f t="shared" si="1"/>
        <v>4.8515379999999997</v>
      </c>
      <c r="T76" s="40"/>
    </row>
    <row r="77" spans="1:20">
      <c r="A77" s="418"/>
      <c r="B77" s="43"/>
      <c r="C77" s="40"/>
      <c r="D77" s="68"/>
      <c r="T77" s="40"/>
    </row>
    <row r="78" spans="1:20" ht="13.5" hidden="1" customHeight="1">
      <c r="A78" s="418"/>
      <c r="B78" s="43"/>
      <c r="C78" s="40"/>
      <c r="D78" s="64"/>
      <c r="T78" s="41"/>
    </row>
    <row r="79" spans="1:20" hidden="1">
      <c r="A79" s="418"/>
      <c r="B79" s="43"/>
      <c r="C79" s="40"/>
      <c r="D79" s="67" t="s">
        <v>159</v>
      </c>
      <c r="E79" s="47"/>
      <c r="F79" s="4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47"/>
    </row>
    <row r="80" spans="1:20" hidden="1">
      <c r="A80" s="418"/>
      <c r="B80" s="43"/>
      <c r="C80" s="40"/>
      <c r="D80" s="68"/>
      <c r="E80" s="40"/>
      <c r="F80" s="40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40"/>
    </row>
    <row r="81" spans="1:20" hidden="1">
      <c r="A81" s="418"/>
      <c r="B81" s="43"/>
      <c r="C81" s="40"/>
      <c r="D81" s="68"/>
      <c r="E81" s="40"/>
      <c r="F81" s="40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40"/>
    </row>
    <row r="82" spans="1:20" ht="9" customHeight="1">
      <c r="A82" s="418"/>
      <c r="B82" s="43"/>
      <c r="C82" s="40"/>
      <c r="D82" s="64"/>
      <c r="E82" s="41"/>
      <c r="F82" s="41"/>
      <c r="G82" s="122"/>
      <c r="H82" s="123"/>
      <c r="I82" s="122"/>
      <c r="J82" s="123"/>
      <c r="K82" s="122"/>
      <c r="L82" s="123"/>
      <c r="M82" s="122"/>
      <c r="N82" s="123"/>
      <c r="O82" s="122"/>
      <c r="P82" s="123"/>
      <c r="Q82" s="122"/>
      <c r="R82" s="123"/>
      <c r="S82" s="122"/>
      <c r="T82" s="41"/>
    </row>
    <row r="83" spans="1:20">
      <c r="A83" s="418"/>
      <c r="B83" s="43"/>
      <c r="C83" s="40"/>
      <c r="D83" s="67" t="s">
        <v>158</v>
      </c>
      <c r="E83" s="47">
        <v>2022</v>
      </c>
      <c r="F83" s="40"/>
      <c r="G83" s="124">
        <v>10</v>
      </c>
      <c r="H83" s="124"/>
      <c r="I83" s="124">
        <v>4.7974969999999999</v>
      </c>
      <c r="J83" s="124"/>
      <c r="K83" s="124">
        <v>2.3001610000000001</v>
      </c>
      <c r="L83" s="124"/>
      <c r="M83" s="124">
        <v>2.4973359999999998</v>
      </c>
      <c r="N83" s="124"/>
      <c r="O83" s="124">
        <v>56</v>
      </c>
      <c r="P83" s="124"/>
      <c r="Q83" s="124">
        <v>1.2348680000000001</v>
      </c>
      <c r="R83" s="124"/>
      <c r="S83" s="124">
        <v>2.3815240000000002</v>
      </c>
      <c r="T83" s="47"/>
    </row>
    <row r="84" spans="1:20">
      <c r="A84" s="418"/>
      <c r="B84" s="43"/>
      <c r="C84" s="40"/>
      <c r="D84" s="68"/>
      <c r="E84" s="40">
        <v>2015</v>
      </c>
      <c r="F84" s="40"/>
      <c r="G84" s="125">
        <v>6</v>
      </c>
      <c r="H84" s="125"/>
      <c r="I84" s="125">
        <v>6.6554950000000002</v>
      </c>
      <c r="J84" s="125"/>
      <c r="K84" s="125">
        <v>2.7757869999999998</v>
      </c>
      <c r="L84" s="125"/>
      <c r="M84" s="125">
        <v>3.8797079999999999</v>
      </c>
      <c r="N84" s="125"/>
      <c r="O84" s="125">
        <v>77</v>
      </c>
      <c r="P84" s="125"/>
      <c r="Q84" s="128">
        <v>1.0051870000000001</v>
      </c>
      <c r="R84" s="128"/>
      <c r="S84" s="128">
        <v>1.376949</v>
      </c>
      <c r="T84" s="40"/>
    </row>
    <row r="85" spans="1:20">
      <c r="A85" s="418"/>
      <c r="B85" s="43"/>
      <c r="C85" s="40"/>
      <c r="D85" s="68"/>
      <c r="E85" s="40"/>
      <c r="F85" s="40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</row>
    <row r="86" spans="1:20" ht="9" customHeight="1">
      <c r="A86" s="418"/>
      <c r="B86" s="43"/>
      <c r="C86" s="40"/>
      <c r="D86" s="64"/>
      <c r="E86" s="41"/>
      <c r="F86" s="41"/>
      <c r="G86" s="126"/>
      <c r="H86" s="127"/>
      <c r="I86" s="126"/>
      <c r="J86" s="127"/>
      <c r="K86" s="126"/>
      <c r="L86" s="127"/>
      <c r="M86" s="126"/>
      <c r="N86" s="127"/>
      <c r="O86" s="126"/>
      <c r="P86" s="127"/>
      <c r="Q86" s="126"/>
      <c r="R86" s="127"/>
      <c r="S86" s="126"/>
    </row>
    <row r="87" spans="1:20" ht="9.9" customHeight="1">
      <c r="B87" s="86"/>
      <c r="N87" s="86"/>
      <c r="O87" s="86"/>
      <c r="P87" s="86"/>
      <c r="Q87" s="86"/>
      <c r="R87" s="86"/>
      <c r="S87" s="86"/>
    </row>
    <row r="88" spans="1:20" s="37" customFormat="1" ht="52.5" customHeight="1">
      <c r="A88" s="4"/>
      <c r="B88" s="411" t="s">
        <v>164</v>
      </c>
      <c r="C88" s="426"/>
      <c r="D88" s="426"/>
      <c r="E88" s="426"/>
      <c r="F88" s="426"/>
      <c r="G88" s="426"/>
      <c r="H88" s="426"/>
      <c r="I88" s="426"/>
      <c r="J88" s="426"/>
      <c r="K88" s="426"/>
      <c r="L88" s="426"/>
      <c r="M88" s="426"/>
      <c r="N88" s="80"/>
      <c r="O88" s="80"/>
      <c r="P88" s="80"/>
      <c r="Q88" s="85"/>
      <c r="R88" s="5"/>
      <c r="S88" s="5"/>
      <c r="T88" s="95"/>
    </row>
    <row r="89" spans="1:20">
      <c r="B89" s="424"/>
      <c r="C89" s="424"/>
      <c r="D89" s="424"/>
      <c r="E89" s="424"/>
      <c r="F89" s="424"/>
      <c r="G89" s="424"/>
      <c r="H89" s="424"/>
      <c r="I89" s="424"/>
      <c r="J89" s="424"/>
      <c r="K89" s="424"/>
      <c r="L89" s="424"/>
      <c r="M89" s="424"/>
    </row>
    <row r="90" spans="1:20" ht="3" customHeight="1"/>
    <row r="94" spans="1:20" ht="52.8">
      <c r="E94" s="47" t="s">
        <v>198</v>
      </c>
      <c r="F94" s="41"/>
      <c r="G94" s="47" t="s">
        <v>199</v>
      </c>
      <c r="H94" s="41"/>
      <c r="I94" s="47" t="s">
        <v>200</v>
      </c>
      <c r="J94" s="41"/>
      <c r="K94" s="76" t="s">
        <v>201</v>
      </c>
      <c r="L94" s="41"/>
      <c r="M94" s="47" t="s">
        <v>202</v>
      </c>
      <c r="N94" s="41"/>
      <c r="O94" s="10" t="s">
        <v>207</v>
      </c>
      <c r="P94" s="11"/>
      <c r="Q94" s="10" t="s">
        <v>206</v>
      </c>
      <c r="R94" s="41"/>
      <c r="S94" s="76" t="s">
        <v>203</v>
      </c>
    </row>
    <row r="95" spans="1:20">
      <c r="D95" s="67" t="s">
        <v>157</v>
      </c>
      <c r="E95" s="369">
        <v>2022</v>
      </c>
      <c r="F95" s="370"/>
      <c r="G95" s="371">
        <v>35</v>
      </c>
      <c r="H95" s="371"/>
      <c r="I95" s="380">
        <v>14.258766</v>
      </c>
      <c r="J95" s="371"/>
      <c r="K95" s="380">
        <v>7.0647570000000002</v>
      </c>
      <c r="L95" s="371"/>
      <c r="M95" s="380">
        <v>7.1940089999999994</v>
      </c>
      <c r="N95" s="371"/>
      <c r="O95" s="380">
        <v>124</v>
      </c>
      <c r="P95" s="371"/>
      <c r="Q95" s="380">
        <v>2.7671779999999999</v>
      </c>
      <c r="R95" s="371"/>
      <c r="S95" s="380">
        <v>4.3784669999999997</v>
      </c>
    </row>
    <row r="96" spans="1:20">
      <c r="D96" s="68"/>
      <c r="E96" s="373">
        <v>2015</v>
      </c>
      <c r="F96" s="373"/>
      <c r="G96" s="374">
        <v>7</v>
      </c>
      <c r="H96" s="375"/>
      <c r="I96" s="379">
        <v>4.7157080000000002</v>
      </c>
      <c r="J96" s="375"/>
      <c r="K96" s="379">
        <v>3.1934209999999998</v>
      </c>
      <c r="L96" s="375"/>
      <c r="M96" s="379">
        <v>1.5222870000000004</v>
      </c>
      <c r="N96" s="375"/>
      <c r="O96" s="379">
        <v>203</v>
      </c>
      <c r="P96" s="375"/>
      <c r="Q96" s="379">
        <v>3.3983400000000001</v>
      </c>
      <c r="R96" s="375"/>
      <c r="S96" s="379">
        <v>4.8515379999999997</v>
      </c>
    </row>
    <row r="97" spans="4:19">
      <c r="D97" s="68"/>
      <c r="E97" s="40"/>
      <c r="F97" s="40"/>
      <c r="G97" s="132"/>
      <c r="H97" s="113"/>
      <c r="I97" s="132"/>
      <c r="J97" s="113"/>
      <c r="K97" s="132"/>
      <c r="L97" s="113"/>
      <c r="M97" s="132"/>
      <c r="N97" s="113"/>
      <c r="O97" s="132"/>
      <c r="P97" s="113"/>
      <c r="Q97" s="132"/>
      <c r="R97" s="113"/>
      <c r="S97" s="132"/>
    </row>
    <row r="98" spans="4:19">
      <c r="D98" s="64"/>
      <c r="E98" s="41"/>
      <c r="F98" s="41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</row>
    <row r="99" spans="4:19">
      <c r="D99" s="67" t="s">
        <v>158</v>
      </c>
      <c r="E99" s="369">
        <v>2022</v>
      </c>
      <c r="F99" s="370"/>
      <c r="G99" s="371">
        <v>10</v>
      </c>
      <c r="H99" s="371"/>
      <c r="I99" s="380">
        <v>4.7974969999999999</v>
      </c>
      <c r="J99" s="371"/>
      <c r="K99" s="380">
        <v>2.3001609999999997</v>
      </c>
      <c r="L99" s="371"/>
      <c r="M99" s="380">
        <v>2.4973360000000002</v>
      </c>
      <c r="N99" s="371"/>
      <c r="O99" s="380">
        <v>56</v>
      </c>
      <c r="P99" s="371"/>
      <c r="Q99" s="380">
        <v>1.2348679999999999</v>
      </c>
      <c r="R99" s="371"/>
      <c r="S99" s="380">
        <v>2.3815240000000002</v>
      </c>
    </row>
    <row r="100" spans="4:19">
      <c r="D100" s="68"/>
      <c r="E100" s="373">
        <v>2015</v>
      </c>
      <c r="F100" s="373"/>
      <c r="G100" s="374">
        <v>6</v>
      </c>
      <c r="H100" s="375"/>
      <c r="I100" s="379">
        <v>6.6554950000000002</v>
      </c>
      <c r="J100" s="375"/>
      <c r="K100" s="379">
        <v>2.7757869999999998</v>
      </c>
      <c r="L100" s="375"/>
      <c r="M100" s="379">
        <v>3.8797080000000004</v>
      </c>
      <c r="N100" s="375"/>
      <c r="O100" s="379">
        <v>77</v>
      </c>
      <c r="P100" s="375"/>
      <c r="Q100" s="379">
        <v>1.0051870000000001</v>
      </c>
      <c r="R100" s="375"/>
      <c r="S100" s="379">
        <v>1.376949</v>
      </c>
    </row>
    <row r="101" spans="4:19">
      <c r="D101" s="68"/>
      <c r="E101" s="40"/>
      <c r="F101" s="40"/>
      <c r="G101" s="132"/>
      <c r="H101" s="134"/>
      <c r="I101" s="132"/>
      <c r="J101" s="134"/>
      <c r="K101" s="132"/>
      <c r="L101" s="134"/>
      <c r="M101" s="132"/>
      <c r="N101" s="134"/>
      <c r="O101" s="132"/>
      <c r="P101" s="134"/>
      <c r="Q101" s="132"/>
      <c r="R101" s="134"/>
      <c r="S101" s="132"/>
    </row>
    <row r="102" spans="4:19">
      <c r="D102" s="64"/>
      <c r="E102" s="41"/>
      <c r="F102" s="41"/>
      <c r="G102" s="135"/>
      <c r="H102" s="135"/>
      <c r="I102" s="135"/>
      <c r="J102" s="135"/>
      <c r="K102" s="135"/>
      <c r="L102" s="135"/>
      <c r="M102" s="131"/>
      <c r="N102" s="135"/>
      <c r="O102" s="135"/>
      <c r="P102" s="135"/>
      <c r="Q102" s="135"/>
      <c r="R102" s="135"/>
      <c r="S102" s="135"/>
    </row>
    <row r="103" spans="4:19">
      <c r="D103" s="67" t="s">
        <v>159</v>
      </c>
      <c r="E103" s="369">
        <v>2022</v>
      </c>
      <c r="F103" s="370"/>
      <c r="G103" s="371">
        <v>1</v>
      </c>
      <c r="H103" s="371"/>
      <c r="I103" s="380">
        <v>0.229515</v>
      </c>
      <c r="J103" s="371"/>
      <c r="K103" s="380">
        <v>0.18706999999999999</v>
      </c>
      <c r="L103" s="371"/>
      <c r="M103" s="380">
        <v>4.244500000000001E-2</v>
      </c>
      <c r="N103" s="371"/>
      <c r="O103" s="380">
        <v>8</v>
      </c>
      <c r="P103" s="371"/>
      <c r="Q103" s="380">
        <v>0.18096000000000001</v>
      </c>
      <c r="R103" s="371"/>
      <c r="S103" s="380">
        <v>1.496964</v>
      </c>
    </row>
    <row r="104" spans="4:19">
      <c r="D104" s="68"/>
      <c r="E104" s="373">
        <v>2015</v>
      </c>
      <c r="F104" s="373"/>
      <c r="G104" s="374">
        <v>0</v>
      </c>
      <c r="H104" s="375"/>
      <c r="I104" s="374">
        <v>0</v>
      </c>
      <c r="J104" s="375"/>
      <c r="K104" s="376">
        <v>0</v>
      </c>
      <c r="L104" s="375"/>
      <c r="M104" s="376">
        <v>0</v>
      </c>
      <c r="N104" s="375"/>
      <c r="O104" s="376">
        <v>0</v>
      </c>
      <c r="P104" s="375"/>
      <c r="Q104" s="376">
        <v>0</v>
      </c>
      <c r="R104" s="375"/>
      <c r="S104" s="376">
        <v>0</v>
      </c>
    </row>
  </sheetData>
  <mergeCells count="12">
    <mergeCell ref="B88:M88"/>
    <mergeCell ref="B89:M89"/>
    <mergeCell ref="A1:A42"/>
    <mergeCell ref="A47:A86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rowBreaks count="1" manualBreakCount="1">
    <brk id="47" max="18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G103"/>
  <sheetViews>
    <sheetView showGridLines="0" view="pageBreakPreview" topLeftCell="A2" zoomScale="130" zoomScaleNormal="100" zoomScaleSheetLayoutView="130" workbookViewId="0">
      <selection activeCell="O87" sqref="O87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6.44140625" customWidth="1"/>
    <col min="12" max="12" width="2.33203125" customWidth="1"/>
    <col min="13" max="13" width="14.6640625" customWidth="1"/>
    <col min="14" max="14" width="2.33203125" customWidth="1"/>
    <col min="15" max="15" width="16.6640625" customWidth="1"/>
    <col min="16" max="16" width="2.33203125" customWidth="1"/>
    <col min="17" max="17" width="14.6640625" customWidth="1"/>
    <col min="18" max="18" width="2.33203125" customWidth="1"/>
    <col min="19" max="19" width="16.6640625" customWidth="1"/>
    <col min="20" max="20" width="9.109375"/>
    <col min="22" max="22" width="1.6640625" customWidth="1"/>
    <col min="24" max="24" width="1.6640625" customWidth="1"/>
    <col min="26" max="26" width="1.6640625" customWidth="1"/>
    <col min="28" max="28" width="1.6640625" customWidth="1"/>
    <col min="30" max="30" width="1.6640625" customWidth="1"/>
    <col min="32" max="32" width="1.6640625" customWidth="1"/>
  </cols>
  <sheetData>
    <row r="1" spans="1:33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33" ht="36" customHeight="1">
      <c r="A2" s="418"/>
      <c r="B2" s="42"/>
      <c r="C2" s="421" t="s">
        <v>205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33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33" ht="70.5" customHeight="1">
      <c r="A4" s="418"/>
      <c r="B4" s="46"/>
      <c r="C4" s="423" t="s">
        <v>165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  <c r="U4" s="47"/>
      <c r="V4" s="41"/>
      <c r="W4" s="47"/>
      <c r="X4" s="41"/>
      <c r="Y4" s="76"/>
      <c r="Z4" s="41"/>
      <c r="AA4" s="47"/>
      <c r="AB4" s="41"/>
      <c r="AC4" s="47"/>
      <c r="AD4" s="41"/>
      <c r="AE4" s="47"/>
      <c r="AF4" s="41"/>
      <c r="AG4" s="76"/>
    </row>
    <row r="5" spans="1:33" ht="27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  <c r="U5" s="93"/>
    </row>
    <row r="6" spans="1:33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33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33">
      <c r="A8" s="418"/>
      <c r="B8" s="43"/>
      <c r="C8" s="411" t="s">
        <v>40</v>
      </c>
      <c r="D8" s="411"/>
      <c r="E8" s="47">
        <v>2022</v>
      </c>
      <c r="F8" s="40"/>
      <c r="G8" s="53">
        <f>SUM(G13,G17,G21,G25,G29,G33,G37,G41,G55,G59,G63,G67,G71,G75,G83,G87)</f>
        <v>1440</v>
      </c>
      <c r="H8" s="53"/>
      <c r="I8" s="53">
        <f t="shared" ref="I8:S9" si="0">SUM(I13,I17,I21,I25,I29,I33,I37,I41,I55,I59,I63,I67,I71,I75,I83,I87)</f>
        <v>204139.15013177646</v>
      </c>
      <c r="J8" s="53"/>
      <c r="K8" s="53">
        <f t="shared" si="0"/>
        <v>39160.99374405414</v>
      </c>
      <c r="L8" s="53"/>
      <c r="M8" s="53">
        <f t="shared" si="0"/>
        <v>164978.15638772229</v>
      </c>
      <c r="N8" s="53"/>
      <c r="O8" s="53">
        <f t="shared" si="0"/>
        <v>65647</v>
      </c>
      <c r="P8" s="53"/>
      <c r="Q8" s="53">
        <f t="shared" si="0"/>
        <v>7394.5549920999456</v>
      </c>
      <c r="R8" s="53"/>
      <c r="S8" s="53">
        <f t="shared" si="0"/>
        <v>354348.71819048643</v>
      </c>
      <c r="T8" s="47"/>
      <c r="W8" s="94"/>
      <c r="Y8" s="94"/>
      <c r="AA8" s="94"/>
      <c r="AC8" s="94"/>
      <c r="AE8" s="94"/>
      <c r="AG8" s="94"/>
    </row>
    <row r="9" spans="1:33">
      <c r="A9" s="418"/>
      <c r="B9" s="43"/>
      <c r="C9" s="411"/>
      <c r="D9" s="411"/>
      <c r="E9" s="41">
        <v>2015</v>
      </c>
      <c r="F9" s="40"/>
      <c r="G9" s="54">
        <f>SUM(G14,G18,G22,G26,G30,G34,G38,G42,G56,G60,G64,G68,G72,G76,G84,G88)</f>
        <v>1026</v>
      </c>
      <c r="H9" s="54"/>
      <c r="I9" s="54">
        <f t="shared" si="0"/>
        <v>131067.00295190001</v>
      </c>
      <c r="J9" s="54"/>
      <c r="K9" s="54">
        <f t="shared" si="0"/>
        <v>28007.652824999997</v>
      </c>
      <c r="L9" s="54"/>
      <c r="M9" s="54">
        <f t="shared" si="0"/>
        <v>103059.3501269</v>
      </c>
      <c r="N9" s="54"/>
      <c r="O9" s="54">
        <f t="shared" si="0"/>
        <v>82354</v>
      </c>
      <c r="P9" s="54"/>
      <c r="Q9" s="54">
        <f t="shared" si="0"/>
        <v>7870.0133609999993</v>
      </c>
      <c r="R9" s="54"/>
      <c r="S9" s="54">
        <f t="shared" si="0"/>
        <v>291283.15055905998</v>
      </c>
      <c r="T9" s="41"/>
      <c r="U9" s="94"/>
      <c r="W9" s="94"/>
      <c r="Y9" s="94"/>
      <c r="AA9" s="94"/>
      <c r="AC9" s="94"/>
      <c r="AE9" s="94"/>
      <c r="AG9" s="94"/>
    </row>
    <row r="10" spans="1:33">
      <c r="A10" s="418"/>
      <c r="B10" s="43"/>
      <c r="C10" s="411"/>
      <c r="D10" s="411"/>
      <c r="E10" s="40"/>
      <c r="F10" s="40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40"/>
      <c r="U10" s="94"/>
      <c r="W10" s="94"/>
      <c r="Y10" s="94"/>
      <c r="AA10" s="94"/>
      <c r="AC10" s="94"/>
      <c r="AE10" s="94"/>
      <c r="AG10" s="94"/>
    </row>
    <row r="11" spans="1:33" ht="9.9" customHeight="1">
      <c r="A11" s="418"/>
      <c r="B11" s="43"/>
      <c r="C11" s="49"/>
      <c r="D11" s="49"/>
      <c r="E11" s="49"/>
      <c r="F11" s="55"/>
      <c r="G11" s="89"/>
      <c r="H11" s="90"/>
      <c r="I11" s="89"/>
      <c r="J11" s="90"/>
      <c r="K11" s="89"/>
      <c r="L11" s="90"/>
      <c r="M11" s="89"/>
      <c r="N11" s="90"/>
      <c r="O11" s="89"/>
      <c r="P11" s="90"/>
      <c r="Q11" s="89"/>
      <c r="R11" s="90"/>
      <c r="S11" s="89"/>
      <c r="T11" s="41"/>
    </row>
    <row r="12" spans="1:33" ht="9.9" customHeight="1">
      <c r="A12" s="418"/>
      <c r="B12" s="58"/>
      <c r="C12" s="40"/>
      <c r="D12" s="40"/>
      <c r="E12" s="40"/>
      <c r="F12" s="5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40"/>
    </row>
    <row r="13" spans="1:33">
      <c r="A13" s="418"/>
      <c r="B13" s="43"/>
      <c r="C13" s="40"/>
      <c r="D13" s="419" t="s">
        <v>142</v>
      </c>
      <c r="E13" s="47">
        <v>2022</v>
      </c>
      <c r="F13" s="40"/>
      <c r="G13" s="73">
        <v>191</v>
      </c>
      <c r="H13" s="73"/>
      <c r="I13" s="73">
        <v>2636.41142482756</v>
      </c>
      <c r="J13" s="73"/>
      <c r="K13" s="73">
        <v>1564.8720429252701</v>
      </c>
      <c r="L13" s="73"/>
      <c r="M13" s="73">
        <v>1071.53938190229</v>
      </c>
      <c r="N13" s="73"/>
      <c r="O13" s="73">
        <v>4431</v>
      </c>
      <c r="P13" s="73"/>
      <c r="Q13" s="102">
        <v>160.52328403176099</v>
      </c>
      <c r="R13" s="73"/>
      <c r="S13" s="102">
        <v>652.59858122851199</v>
      </c>
      <c r="T13" s="47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</row>
    <row r="14" spans="1:33">
      <c r="A14" s="418"/>
      <c r="B14" s="43"/>
      <c r="C14" s="40"/>
      <c r="D14" s="419"/>
      <c r="E14" s="40">
        <v>2015</v>
      </c>
      <c r="F14" s="40"/>
      <c r="G14" s="54">
        <v>109</v>
      </c>
      <c r="H14" s="54"/>
      <c r="I14" s="54">
        <v>1333.7439684999999</v>
      </c>
      <c r="J14" s="54"/>
      <c r="K14" s="54">
        <v>827.37583900000004</v>
      </c>
      <c r="L14" s="54"/>
      <c r="M14" s="54">
        <v>506.36812950000001</v>
      </c>
      <c r="N14" s="54"/>
      <c r="O14" s="54">
        <v>5377</v>
      </c>
      <c r="P14" s="54"/>
      <c r="Q14" s="54">
        <v>161.77590900000001</v>
      </c>
      <c r="R14" s="54"/>
      <c r="S14" s="54">
        <v>612.58594400000004</v>
      </c>
      <c r="T14" s="40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</row>
    <row r="15" spans="1:33">
      <c r="A15" s="418"/>
      <c r="B15" s="43"/>
      <c r="C15" s="40"/>
      <c r="D15" s="419"/>
      <c r="E15" s="40"/>
      <c r="F15" s="40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40"/>
    </row>
    <row r="16" spans="1:33" ht="9.75" customHeight="1">
      <c r="A16" s="418"/>
      <c r="B16" s="43"/>
      <c r="C16" s="40"/>
      <c r="D16" s="40"/>
      <c r="E16" s="41"/>
      <c r="F16" s="41"/>
      <c r="G16" s="74"/>
      <c r="H16" s="75"/>
      <c r="I16" s="74"/>
      <c r="J16" s="75"/>
      <c r="K16" s="74"/>
      <c r="L16" s="75"/>
      <c r="M16" s="74"/>
      <c r="N16" s="75"/>
      <c r="O16" s="74"/>
      <c r="P16" s="75"/>
      <c r="Q16" s="103"/>
      <c r="R16" s="75"/>
      <c r="S16" s="103"/>
      <c r="T16" s="41"/>
    </row>
    <row r="17" spans="1:33">
      <c r="A17" s="418"/>
      <c r="B17" s="43"/>
      <c r="C17" s="40"/>
      <c r="D17" s="419" t="s">
        <v>143</v>
      </c>
      <c r="E17" s="47">
        <v>2022</v>
      </c>
      <c r="F17" s="40"/>
      <c r="G17" s="73">
        <v>24</v>
      </c>
      <c r="H17" s="73"/>
      <c r="I17" s="73">
        <v>116.093196143664</v>
      </c>
      <c r="J17" s="73"/>
      <c r="K17" s="73">
        <v>67.600322125293602</v>
      </c>
      <c r="L17" s="73"/>
      <c r="M17" s="73">
        <v>48.492874018370301</v>
      </c>
      <c r="N17" s="73"/>
      <c r="O17" s="73">
        <v>483</v>
      </c>
      <c r="P17" s="73"/>
      <c r="Q17" s="102">
        <v>13.6294636323353</v>
      </c>
      <c r="R17" s="73"/>
      <c r="S17" s="102">
        <v>37.633689500000003</v>
      </c>
      <c r="T17" s="47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</row>
    <row r="18" spans="1:33">
      <c r="A18" s="418"/>
      <c r="B18" s="43"/>
      <c r="C18" s="40"/>
      <c r="D18" s="419"/>
      <c r="E18" s="40">
        <v>2015</v>
      </c>
      <c r="F18" s="40"/>
      <c r="G18" s="54">
        <v>28</v>
      </c>
      <c r="H18" s="54"/>
      <c r="I18" s="54">
        <v>88.437949000000003</v>
      </c>
      <c r="J18" s="54"/>
      <c r="K18" s="54">
        <v>52.864637000000002</v>
      </c>
      <c r="L18" s="54"/>
      <c r="M18" s="54">
        <v>35.573312000000001</v>
      </c>
      <c r="N18" s="54"/>
      <c r="O18" s="54">
        <v>536</v>
      </c>
      <c r="P18" s="54"/>
      <c r="Q18" s="54">
        <v>14.275880000000001</v>
      </c>
      <c r="R18" s="54"/>
      <c r="S18" s="54">
        <v>24.727132999999998</v>
      </c>
      <c r="T18" s="40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</row>
    <row r="19" spans="1:33">
      <c r="A19" s="418"/>
      <c r="B19" s="43"/>
      <c r="C19" s="40"/>
      <c r="D19" s="419"/>
      <c r="E19" s="41"/>
      <c r="F19" s="40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104"/>
      <c r="R19" s="81"/>
      <c r="S19" s="104"/>
      <c r="T19" s="41"/>
    </row>
    <row r="20" spans="1:33" ht="9.9" customHeight="1">
      <c r="A20" s="418"/>
      <c r="B20" s="43"/>
      <c r="C20" s="64"/>
      <c r="D20" s="64"/>
      <c r="E20" s="41"/>
      <c r="F20" s="41"/>
      <c r="G20" s="74"/>
      <c r="H20" s="75"/>
      <c r="I20" s="74"/>
      <c r="J20" s="75"/>
      <c r="K20" s="74"/>
      <c r="L20" s="75"/>
      <c r="M20" s="74"/>
      <c r="N20" s="75"/>
      <c r="O20" s="74"/>
      <c r="P20" s="75"/>
      <c r="Q20" s="103"/>
      <c r="R20" s="75"/>
      <c r="S20" s="103"/>
      <c r="T20" s="41"/>
    </row>
    <row r="21" spans="1:33">
      <c r="A21" s="418"/>
      <c r="B21" s="43"/>
      <c r="C21" s="40"/>
      <c r="D21" s="65" t="s">
        <v>144</v>
      </c>
      <c r="E21" s="47">
        <v>2022</v>
      </c>
      <c r="F21" s="40"/>
      <c r="G21" s="73">
        <v>52</v>
      </c>
      <c r="H21" s="73"/>
      <c r="I21" s="73">
        <v>545.98290872638404</v>
      </c>
      <c r="J21" s="73"/>
      <c r="K21" s="73">
        <v>277.06024580090099</v>
      </c>
      <c r="L21" s="73"/>
      <c r="M21" s="73">
        <v>268.922662925483</v>
      </c>
      <c r="N21" s="73"/>
      <c r="O21" s="73">
        <v>1963</v>
      </c>
      <c r="P21" s="73"/>
      <c r="Q21" s="102">
        <v>63.736863940982303</v>
      </c>
      <c r="R21" s="73"/>
      <c r="S21" s="102">
        <v>272.10287254000002</v>
      </c>
      <c r="T21" s="47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</row>
    <row r="22" spans="1:33">
      <c r="A22" s="418"/>
      <c r="B22" s="43"/>
      <c r="C22" s="40"/>
      <c r="D22" s="66"/>
      <c r="E22" s="40">
        <v>2015</v>
      </c>
      <c r="F22" s="40"/>
      <c r="G22" s="54">
        <v>75</v>
      </c>
      <c r="H22" s="54"/>
      <c r="I22" s="54">
        <v>447.50050199999998</v>
      </c>
      <c r="J22" s="54"/>
      <c r="K22" s="54">
        <v>229.56890899999999</v>
      </c>
      <c r="L22" s="54"/>
      <c r="M22" s="54">
        <v>217.93159299999999</v>
      </c>
      <c r="N22" s="54"/>
      <c r="O22" s="54">
        <v>2245</v>
      </c>
      <c r="P22" s="54"/>
      <c r="Q22" s="54">
        <v>62.454881</v>
      </c>
      <c r="R22" s="54"/>
      <c r="S22" s="54">
        <v>178.30923999999999</v>
      </c>
      <c r="T22" s="40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</row>
    <row r="23" spans="1:33">
      <c r="A23" s="418"/>
      <c r="B23" s="43"/>
      <c r="C23" s="40"/>
      <c r="D23" s="66"/>
      <c r="E23" s="40"/>
      <c r="F23" s="40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0"/>
    </row>
    <row r="24" spans="1:33" ht="9.9" customHeight="1">
      <c r="A24" s="418"/>
      <c r="B24" s="43"/>
      <c r="C24" s="40"/>
      <c r="D24" s="66"/>
      <c r="E24" s="41"/>
      <c r="F24" s="41"/>
      <c r="G24" s="74"/>
      <c r="H24" s="75"/>
      <c r="I24" s="74"/>
      <c r="J24" s="75"/>
      <c r="K24" s="74"/>
      <c r="L24" s="75"/>
      <c r="M24" s="74"/>
      <c r="N24" s="75"/>
      <c r="O24" s="74"/>
      <c r="P24" s="75"/>
      <c r="Q24" s="103"/>
      <c r="R24" s="75"/>
      <c r="S24" s="103"/>
      <c r="T24" s="41"/>
    </row>
    <row r="25" spans="1:33">
      <c r="A25" s="418"/>
      <c r="B25" s="43"/>
      <c r="C25" s="40"/>
      <c r="D25" s="67" t="s">
        <v>145</v>
      </c>
      <c r="E25" s="47">
        <v>2022</v>
      </c>
      <c r="F25" s="40"/>
      <c r="G25" s="73">
        <v>20</v>
      </c>
      <c r="H25" s="73"/>
      <c r="I25" s="73">
        <v>132.73273781071401</v>
      </c>
      <c r="J25" s="73"/>
      <c r="K25" s="73">
        <v>77.085221755663994</v>
      </c>
      <c r="L25" s="73"/>
      <c r="M25" s="73">
        <v>55.647516055049799</v>
      </c>
      <c r="N25" s="73"/>
      <c r="O25" s="73">
        <v>477</v>
      </c>
      <c r="P25" s="73"/>
      <c r="Q25" s="102">
        <v>13.1454892912625</v>
      </c>
      <c r="R25" s="73"/>
      <c r="S25" s="102">
        <v>76.741850999999997</v>
      </c>
      <c r="T25" s="47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</row>
    <row r="26" spans="1:33">
      <c r="A26" s="418"/>
      <c r="B26" s="43"/>
      <c r="C26" s="40"/>
      <c r="D26" s="68"/>
      <c r="E26" s="40">
        <v>2015</v>
      </c>
      <c r="F26" s="40"/>
      <c r="G26" s="54">
        <v>18</v>
      </c>
      <c r="H26" s="54"/>
      <c r="I26" s="54">
        <v>104.82803199999999</v>
      </c>
      <c r="J26" s="54"/>
      <c r="K26" s="54">
        <v>54.643718999999997</v>
      </c>
      <c r="L26" s="54"/>
      <c r="M26" s="54">
        <v>50.184313000000003</v>
      </c>
      <c r="N26" s="54"/>
      <c r="O26" s="54">
        <v>506</v>
      </c>
      <c r="P26" s="54"/>
      <c r="Q26" s="54">
        <v>9.9673099999999994</v>
      </c>
      <c r="R26" s="54"/>
      <c r="S26" s="54">
        <v>97.281869999999998</v>
      </c>
      <c r="T26" s="40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</row>
    <row r="27" spans="1:33">
      <c r="A27" s="418"/>
      <c r="B27" s="43"/>
      <c r="C27" s="40"/>
      <c r="D27" s="68"/>
      <c r="E27" s="40"/>
      <c r="F27" s="40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40"/>
    </row>
    <row r="28" spans="1:33" ht="9.9" customHeight="1">
      <c r="A28" s="418"/>
      <c r="B28" s="43"/>
      <c r="C28" s="40"/>
      <c r="D28" s="64"/>
      <c r="E28" s="41"/>
      <c r="F28" s="41"/>
      <c r="G28" s="74"/>
      <c r="H28" s="75"/>
      <c r="I28" s="74"/>
      <c r="J28" s="75"/>
      <c r="K28" s="74"/>
      <c r="L28" s="75"/>
      <c r="M28" s="74"/>
      <c r="N28" s="75"/>
      <c r="O28" s="74"/>
      <c r="P28" s="75"/>
      <c r="Q28" s="103"/>
      <c r="R28" s="75"/>
      <c r="S28" s="103"/>
      <c r="T28" s="41"/>
    </row>
    <row r="29" spans="1:33">
      <c r="A29" s="418"/>
      <c r="B29" s="43"/>
      <c r="C29" s="40"/>
      <c r="D29" s="67" t="s">
        <v>146</v>
      </c>
      <c r="E29" s="47">
        <v>2022</v>
      </c>
      <c r="F29" s="40"/>
      <c r="G29" s="73">
        <v>67</v>
      </c>
      <c r="H29" s="73"/>
      <c r="I29" s="73">
        <v>396.54365068195398</v>
      </c>
      <c r="J29" s="73"/>
      <c r="K29" s="73">
        <v>220.131293182544</v>
      </c>
      <c r="L29" s="73"/>
      <c r="M29" s="73">
        <v>176.41235749941001</v>
      </c>
      <c r="N29" s="73"/>
      <c r="O29" s="73">
        <v>1561</v>
      </c>
      <c r="P29" s="73"/>
      <c r="Q29" s="102">
        <v>47.247375834858801</v>
      </c>
      <c r="R29" s="73"/>
      <c r="S29" s="102">
        <v>121.3359287464</v>
      </c>
      <c r="T29" s="47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</row>
    <row r="30" spans="1:33">
      <c r="A30" s="418"/>
      <c r="B30" s="43"/>
      <c r="C30" s="40"/>
      <c r="D30" s="68"/>
      <c r="E30" s="40">
        <v>2015</v>
      </c>
      <c r="F30" s="40"/>
      <c r="G30" s="54">
        <v>54</v>
      </c>
      <c r="H30" s="54"/>
      <c r="I30" s="54">
        <v>431.632879</v>
      </c>
      <c r="J30" s="54"/>
      <c r="K30" s="54">
        <v>263.556264</v>
      </c>
      <c r="L30" s="54"/>
      <c r="M30" s="54">
        <v>168.076615</v>
      </c>
      <c r="N30" s="54"/>
      <c r="O30" s="54">
        <v>1893</v>
      </c>
      <c r="P30" s="54"/>
      <c r="Q30" s="54">
        <v>48.642913</v>
      </c>
      <c r="R30" s="54"/>
      <c r="S30" s="54">
        <v>179.81674799999999</v>
      </c>
      <c r="T30" s="40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</row>
    <row r="31" spans="1:33">
      <c r="A31" s="418"/>
      <c r="B31" s="43"/>
      <c r="C31" s="40"/>
      <c r="D31" s="68"/>
      <c r="E31" s="40"/>
      <c r="F31" s="40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40"/>
    </row>
    <row r="32" spans="1:33" ht="9.9" customHeight="1">
      <c r="A32" s="418"/>
      <c r="B32" s="43"/>
      <c r="C32" s="40"/>
      <c r="D32" s="64"/>
      <c r="E32" s="41"/>
      <c r="F32" s="41"/>
      <c r="G32" s="74"/>
      <c r="H32" s="75"/>
      <c r="I32" s="74"/>
      <c r="J32" s="75"/>
      <c r="K32" s="74"/>
      <c r="L32" s="75"/>
      <c r="M32" s="74"/>
      <c r="N32" s="75"/>
      <c r="O32" s="74"/>
      <c r="P32" s="75"/>
      <c r="Q32" s="103"/>
      <c r="R32" s="75"/>
      <c r="S32" s="103"/>
      <c r="T32" s="41"/>
    </row>
    <row r="33" spans="1:33">
      <c r="A33" s="418"/>
      <c r="B33" s="43"/>
      <c r="C33" s="40"/>
      <c r="D33" s="67" t="s">
        <v>147</v>
      </c>
      <c r="E33" s="47">
        <v>2022</v>
      </c>
      <c r="F33" s="40"/>
      <c r="G33" s="73">
        <v>133</v>
      </c>
      <c r="H33" s="73"/>
      <c r="I33" s="73">
        <v>1963.37673061889</v>
      </c>
      <c r="J33" s="73"/>
      <c r="K33" s="73">
        <v>1058.3264230756099</v>
      </c>
      <c r="L33" s="73"/>
      <c r="M33" s="73">
        <v>905.05030754328095</v>
      </c>
      <c r="N33" s="73"/>
      <c r="O33" s="73">
        <v>4312</v>
      </c>
      <c r="P33" s="73"/>
      <c r="Q33" s="102">
        <v>143.29278476617901</v>
      </c>
      <c r="R33" s="73"/>
      <c r="S33" s="102">
        <v>703.40922505712797</v>
      </c>
      <c r="T33" s="47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</row>
    <row r="34" spans="1:33">
      <c r="A34" s="418"/>
      <c r="B34" s="43"/>
      <c r="C34" s="40"/>
      <c r="D34" s="68"/>
      <c r="E34" s="40">
        <v>2015</v>
      </c>
      <c r="F34" s="40"/>
      <c r="G34" s="54">
        <v>150</v>
      </c>
      <c r="H34" s="54"/>
      <c r="I34" s="54">
        <v>3411.4146983999999</v>
      </c>
      <c r="J34" s="54"/>
      <c r="K34" s="54">
        <v>2076.4351219999999</v>
      </c>
      <c r="L34" s="54"/>
      <c r="M34" s="54">
        <v>1334.9795764</v>
      </c>
      <c r="N34" s="54"/>
      <c r="O34" s="54">
        <v>10915</v>
      </c>
      <c r="P34" s="54"/>
      <c r="Q34" s="54">
        <v>360.99797599999999</v>
      </c>
      <c r="R34" s="54"/>
      <c r="S34" s="54">
        <v>1059.04009</v>
      </c>
      <c r="T34" s="40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</row>
    <row r="35" spans="1:33">
      <c r="A35" s="418"/>
      <c r="B35" s="43"/>
      <c r="C35" s="40"/>
      <c r="D35" s="68"/>
      <c r="E35" s="40"/>
      <c r="F35" s="40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40"/>
    </row>
    <row r="36" spans="1:33" ht="9.9" customHeight="1">
      <c r="A36" s="418"/>
      <c r="B36" s="43"/>
      <c r="C36" s="40"/>
      <c r="D36" s="64"/>
      <c r="E36" s="41"/>
      <c r="F36" s="41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41"/>
    </row>
    <row r="37" spans="1:33">
      <c r="A37" s="418"/>
      <c r="B37" s="43"/>
      <c r="C37" s="40"/>
      <c r="D37" s="67" t="s">
        <v>148</v>
      </c>
      <c r="E37" s="47">
        <v>2022</v>
      </c>
      <c r="F37" s="40"/>
      <c r="G37" s="73">
        <v>157</v>
      </c>
      <c r="H37" s="73"/>
      <c r="I37" s="73">
        <v>1696.12913694546</v>
      </c>
      <c r="J37" s="73"/>
      <c r="K37" s="73">
        <v>889.93037109945305</v>
      </c>
      <c r="L37" s="73"/>
      <c r="M37" s="73">
        <v>806.19876584601002</v>
      </c>
      <c r="N37" s="73"/>
      <c r="O37" s="73">
        <v>5105</v>
      </c>
      <c r="P37" s="73"/>
      <c r="Q37" s="105">
        <v>169.037898641331</v>
      </c>
      <c r="R37" s="73"/>
      <c r="S37" s="102">
        <v>1070.433123</v>
      </c>
      <c r="T37" s="47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</row>
    <row r="38" spans="1:33">
      <c r="A38" s="418"/>
      <c r="B38" s="43"/>
      <c r="C38" s="40"/>
      <c r="D38" s="68"/>
      <c r="E38" s="40">
        <v>2015</v>
      </c>
      <c r="F38" s="40"/>
      <c r="G38" s="54">
        <v>132</v>
      </c>
      <c r="H38" s="54"/>
      <c r="I38" s="54">
        <v>1065.8727650000001</v>
      </c>
      <c r="J38" s="54"/>
      <c r="K38" s="54">
        <v>584.85636</v>
      </c>
      <c r="L38" s="54"/>
      <c r="M38" s="54">
        <v>481.01640500000002</v>
      </c>
      <c r="N38" s="54"/>
      <c r="O38" s="54">
        <v>4819</v>
      </c>
      <c r="P38" s="54"/>
      <c r="Q38" s="54">
        <v>131.46597299999999</v>
      </c>
      <c r="R38" s="54"/>
      <c r="S38" s="54">
        <v>920.249684</v>
      </c>
      <c r="T38" s="40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</row>
    <row r="39" spans="1:33" ht="15" customHeight="1">
      <c r="A39" s="418"/>
      <c r="B39" s="43"/>
      <c r="C39" s="40"/>
      <c r="D39" s="68"/>
      <c r="E39" s="40"/>
      <c r="F39" s="40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40"/>
    </row>
    <row r="40" spans="1:33" ht="9.9" customHeight="1">
      <c r="A40" s="418"/>
      <c r="B40" s="43"/>
      <c r="C40" s="40"/>
      <c r="D40" s="64"/>
      <c r="E40" s="41"/>
      <c r="F40" s="41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41"/>
    </row>
    <row r="41" spans="1:33">
      <c r="A41" s="418"/>
      <c r="B41" s="43"/>
      <c r="C41" s="40"/>
      <c r="D41" s="67" t="s">
        <v>149</v>
      </c>
      <c r="E41" s="47">
        <v>2022</v>
      </c>
      <c r="F41" s="40"/>
      <c r="G41" s="73">
        <v>4</v>
      </c>
      <c r="H41" s="73"/>
      <c r="I41" s="73">
        <v>55.093245478620098</v>
      </c>
      <c r="J41" s="73"/>
      <c r="K41" s="73">
        <v>34.024171996620296</v>
      </c>
      <c r="L41" s="73"/>
      <c r="M41" s="73">
        <v>21.069073481999801</v>
      </c>
      <c r="N41" s="73"/>
      <c r="O41" s="73">
        <v>203</v>
      </c>
      <c r="P41" s="73"/>
      <c r="Q41" s="102">
        <v>8.40107384170744</v>
      </c>
      <c r="R41" s="73"/>
      <c r="S41" s="102">
        <v>8.372325</v>
      </c>
      <c r="T41" s="47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</row>
    <row r="42" spans="1:33">
      <c r="A42" s="418"/>
      <c r="B42" s="43"/>
      <c r="C42" s="40"/>
      <c r="D42" s="68"/>
      <c r="E42" s="40">
        <v>2015</v>
      </c>
      <c r="F42" s="40"/>
      <c r="G42" s="54">
        <v>5</v>
      </c>
      <c r="H42" s="54"/>
      <c r="I42" s="54">
        <v>54.947180000000003</v>
      </c>
      <c r="J42" s="54"/>
      <c r="K42" s="54">
        <v>33.570739000000003</v>
      </c>
      <c r="L42" s="54"/>
      <c r="M42" s="54">
        <v>21.376441</v>
      </c>
      <c r="N42" s="54"/>
      <c r="O42" s="54">
        <v>247</v>
      </c>
      <c r="P42" s="54"/>
      <c r="Q42" s="54">
        <v>8.6745199999999993</v>
      </c>
      <c r="R42" s="54"/>
      <c r="S42" s="54">
        <v>8.2540940000000003</v>
      </c>
      <c r="T42" s="40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</row>
    <row r="43" spans="1:33" ht="9.75" customHeight="1">
      <c r="A43" s="38"/>
      <c r="B43" s="43"/>
      <c r="C43" s="40"/>
      <c r="D43" s="68"/>
      <c r="E43" s="40"/>
      <c r="F43" s="40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106"/>
      <c r="R43" s="54"/>
      <c r="S43" s="106"/>
    </row>
    <row r="44" spans="1:33" ht="9.9" customHeight="1">
      <c r="A44" s="38"/>
      <c r="B44" s="42"/>
      <c r="C44" s="40"/>
      <c r="D44" s="69"/>
      <c r="E44" s="48"/>
      <c r="F44" s="48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107"/>
      <c r="R44" s="92"/>
      <c r="S44" s="107"/>
    </row>
    <row r="45" spans="1:33" s="37" customFormat="1" ht="27.75" customHeight="1">
      <c r="A45" s="4"/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80"/>
      <c r="O45" s="80"/>
      <c r="P45" s="80"/>
      <c r="Q45" s="85"/>
      <c r="R45" s="5"/>
      <c r="S45" s="108"/>
      <c r="T45" s="95"/>
      <c r="U45" s="95"/>
    </row>
    <row r="46" spans="1:33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33" ht="15" hidden="1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33" ht="29.25" customHeight="1">
      <c r="A48" s="418"/>
      <c r="B48" s="43"/>
      <c r="C48" s="421" t="s">
        <v>166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33" ht="8.1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33" ht="5.0999999999999996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33" ht="69.900000000000006" customHeight="1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  <c r="U51" s="47"/>
      <c r="V51" s="41"/>
      <c r="W51" s="47"/>
      <c r="X51" s="41"/>
      <c r="Y51" s="76"/>
      <c r="Z51" s="41"/>
      <c r="AA51" s="47"/>
      <c r="AB51" s="41"/>
      <c r="AC51" s="47"/>
      <c r="AD51" s="41"/>
      <c r="AE51" s="47"/>
      <c r="AF51" s="41"/>
      <c r="AG51" s="76"/>
    </row>
    <row r="52" spans="1:33" ht="27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  <c r="U52" s="93"/>
    </row>
    <row r="53" spans="1:33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3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33">
      <c r="A55" s="418"/>
      <c r="B55" s="43"/>
      <c r="C55" s="40"/>
      <c r="D55" s="67" t="s">
        <v>152</v>
      </c>
      <c r="E55" s="47">
        <v>2022</v>
      </c>
      <c r="F55" s="40"/>
      <c r="G55" s="73">
        <v>76</v>
      </c>
      <c r="H55" s="73"/>
      <c r="I55" s="73">
        <v>763.16783535116497</v>
      </c>
      <c r="J55" s="73"/>
      <c r="K55" s="73">
        <v>392.43805039717802</v>
      </c>
      <c r="L55" s="73"/>
      <c r="M55" s="73">
        <v>370.72978495398701</v>
      </c>
      <c r="N55" s="73"/>
      <c r="O55" s="73">
        <v>1603</v>
      </c>
      <c r="P55" s="73"/>
      <c r="Q55" s="73">
        <v>63.762211459642202</v>
      </c>
      <c r="R55" s="73"/>
      <c r="S55" s="73">
        <v>468.39944346850899</v>
      </c>
      <c r="T55" s="47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</row>
    <row r="56" spans="1:33">
      <c r="A56" s="418"/>
      <c r="B56" s="43"/>
      <c r="C56" s="40"/>
      <c r="D56" s="68"/>
      <c r="E56" s="40">
        <v>2015</v>
      </c>
      <c r="F56" s="40"/>
      <c r="G56" s="54">
        <v>29</v>
      </c>
      <c r="H56" s="54"/>
      <c r="I56" s="54">
        <v>566.18638499999997</v>
      </c>
      <c r="J56" s="54"/>
      <c r="K56" s="54">
        <v>296.04172</v>
      </c>
      <c r="L56" s="54"/>
      <c r="M56" s="54">
        <v>270.14466499999997</v>
      </c>
      <c r="N56" s="54"/>
      <c r="O56" s="54">
        <v>1550</v>
      </c>
      <c r="P56" s="54"/>
      <c r="Q56" s="82">
        <v>52.317680000000003</v>
      </c>
      <c r="R56" s="54"/>
      <c r="S56" s="82">
        <v>223.00496000000001</v>
      </c>
      <c r="T56" s="40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</row>
    <row r="57" spans="1:33">
      <c r="A57" s="418"/>
      <c r="B57" s="43"/>
      <c r="C57" s="40"/>
      <c r="D57" s="68"/>
      <c r="E57" s="40"/>
      <c r="F57" s="40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82"/>
      <c r="R57" s="54"/>
      <c r="S57" s="82"/>
      <c r="T57" s="40"/>
      <c r="U57" s="94"/>
      <c r="W57" s="94"/>
      <c r="Y57" s="94"/>
      <c r="AA57" s="94"/>
      <c r="AC57" s="94"/>
      <c r="AE57" s="94"/>
      <c r="AG57" s="94"/>
    </row>
    <row r="58" spans="1:33" ht="9.9" customHeight="1">
      <c r="A58" s="418"/>
      <c r="B58" s="43"/>
      <c r="C58" s="40"/>
      <c r="D58" s="40"/>
      <c r="E58" s="41"/>
      <c r="F58" s="41"/>
      <c r="G58" s="74"/>
      <c r="H58" s="75"/>
      <c r="I58" s="74"/>
      <c r="J58" s="75"/>
      <c r="K58" s="74"/>
      <c r="L58" s="75"/>
      <c r="M58" s="74"/>
      <c r="N58" s="75"/>
      <c r="O58" s="74"/>
      <c r="P58" s="75"/>
      <c r="Q58" s="83"/>
      <c r="R58" s="75"/>
      <c r="S58" s="83"/>
      <c r="T58" s="41"/>
    </row>
    <row r="59" spans="1:33">
      <c r="A59" s="418"/>
      <c r="B59" s="43"/>
      <c r="C59" s="40"/>
      <c r="D59" s="67" t="s">
        <v>153</v>
      </c>
      <c r="E59" s="47">
        <v>2022</v>
      </c>
      <c r="F59" s="40"/>
      <c r="G59" s="73">
        <v>64</v>
      </c>
      <c r="H59" s="73"/>
      <c r="I59" s="73">
        <v>47919.629587215801</v>
      </c>
      <c r="J59" s="73"/>
      <c r="K59" s="73">
        <v>7054.2862399625401</v>
      </c>
      <c r="L59" s="73"/>
      <c r="M59" s="73">
        <v>40865.343347253198</v>
      </c>
      <c r="N59" s="73"/>
      <c r="O59" s="73">
        <v>5246</v>
      </c>
      <c r="P59" s="73"/>
      <c r="Q59" s="73">
        <v>751.15823713721397</v>
      </c>
      <c r="R59" s="73"/>
      <c r="S59" s="73">
        <v>61708.633031756901</v>
      </c>
      <c r="T59" s="47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</row>
    <row r="60" spans="1:33">
      <c r="A60" s="418"/>
      <c r="B60" s="43"/>
      <c r="C60" s="40"/>
      <c r="D60" s="68"/>
      <c r="E60" s="40">
        <v>2015</v>
      </c>
      <c r="F60" s="40"/>
      <c r="G60" s="54">
        <v>63</v>
      </c>
      <c r="H60" s="54"/>
      <c r="I60" s="54">
        <v>21646.745941000001</v>
      </c>
      <c r="J60" s="54"/>
      <c r="K60" s="54">
        <v>3126.8783969999999</v>
      </c>
      <c r="L60" s="54"/>
      <c r="M60" s="54">
        <v>18519.867544000001</v>
      </c>
      <c r="N60" s="54"/>
      <c r="O60" s="54">
        <v>4943</v>
      </c>
      <c r="P60" s="54"/>
      <c r="Q60" s="82">
        <v>736.11324300000001</v>
      </c>
      <c r="R60" s="54"/>
      <c r="S60" s="82">
        <v>29334.678774</v>
      </c>
      <c r="T60" s="40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</row>
    <row r="61" spans="1:33">
      <c r="A61" s="418"/>
      <c r="B61" s="43"/>
      <c r="C61" s="40"/>
      <c r="D61" s="68"/>
      <c r="E61" s="40"/>
      <c r="F61" s="40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82"/>
      <c r="R61" s="54"/>
      <c r="S61" s="82"/>
      <c r="T61" s="40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</row>
    <row r="62" spans="1:33" ht="9.9" customHeight="1">
      <c r="A62" s="418"/>
      <c r="B62" s="43"/>
      <c r="C62" s="40"/>
      <c r="D62" s="64"/>
      <c r="E62" s="41"/>
      <c r="F62" s="41"/>
      <c r="G62" s="74"/>
      <c r="H62" s="75"/>
      <c r="I62" s="74"/>
      <c r="J62" s="75"/>
      <c r="K62" s="74"/>
      <c r="L62" s="75"/>
      <c r="M62" s="74"/>
      <c r="N62" s="75"/>
      <c r="O62" s="74"/>
      <c r="P62" s="75"/>
      <c r="Q62" s="83"/>
      <c r="R62" s="75"/>
      <c r="S62" s="83"/>
      <c r="T62" s="41"/>
    </row>
    <row r="63" spans="1:33">
      <c r="A63" s="418"/>
      <c r="B63" s="43"/>
      <c r="C63" s="40"/>
      <c r="D63" s="67" t="s">
        <v>154</v>
      </c>
      <c r="E63" s="47">
        <v>2022</v>
      </c>
      <c r="F63" s="40"/>
      <c r="G63" s="73">
        <v>112</v>
      </c>
      <c r="H63" s="73"/>
      <c r="I63" s="73">
        <v>73980.586781749502</v>
      </c>
      <c r="J63" s="73"/>
      <c r="K63" s="73">
        <v>11515.397490597399</v>
      </c>
      <c r="L63" s="73"/>
      <c r="M63" s="73">
        <v>62465.189291152099</v>
      </c>
      <c r="N63" s="73"/>
      <c r="O63" s="73">
        <v>12309</v>
      </c>
      <c r="P63" s="73"/>
      <c r="Q63" s="73">
        <v>1879.00831196327</v>
      </c>
      <c r="R63" s="73"/>
      <c r="S63" s="73">
        <v>102971.800196875</v>
      </c>
      <c r="T63" s="47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</row>
    <row r="64" spans="1:33">
      <c r="A64" s="418"/>
      <c r="B64" s="43"/>
      <c r="C64" s="40"/>
      <c r="D64" s="68"/>
      <c r="E64" s="40">
        <v>2015</v>
      </c>
      <c r="F64" s="40"/>
      <c r="G64" s="54">
        <v>83</v>
      </c>
      <c r="H64" s="54"/>
      <c r="I64" s="54">
        <v>42862.355568500003</v>
      </c>
      <c r="J64" s="54"/>
      <c r="K64" s="54">
        <v>7298.6539599999996</v>
      </c>
      <c r="L64" s="54"/>
      <c r="M64" s="54">
        <v>35563.7016085</v>
      </c>
      <c r="N64" s="54"/>
      <c r="O64" s="54">
        <v>11773</v>
      </c>
      <c r="P64" s="54"/>
      <c r="Q64" s="82">
        <v>1581.977852</v>
      </c>
      <c r="R64" s="54"/>
      <c r="S64" s="82">
        <v>29531.678940000002</v>
      </c>
      <c r="T64" s="40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</row>
    <row r="65" spans="1:33">
      <c r="A65" s="418"/>
      <c r="B65" s="43"/>
      <c r="C65" s="40"/>
      <c r="D65" s="68"/>
      <c r="E65" s="40"/>
      <c r="F65" s="40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82"/>
      <c r="R65" s="54"/>
      <c r="S65" s="82"/>
      <c r="T65" s="40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</row>
    <row r="66" spans="1:33" ht="9.9" customHeight="1">
      <c r="A66" s="418"/>
      <c r="B66" s="43"/>
      <c r="C66" s="40"/>
      <c r="D66" s="64"/>
      <c r="E66" s="41"/>
      <c r="F66" s="41"/>
      <c r="G66" s="74"/>
      <c r="H66" s="75"/>
      <c r="I66" s="74"/>
      <c r="J66" s="75"/>
      <c r="K66" s="74"/>
      <c r="L66" s="75"/>
      <c r="M66" s="74"/>
      <c r="N66" s="75"/>
      <c r="O66" s="74"/>
      <c r="P66" s="75"/>
      <c r="Q66" s="83"/>
      <c r="R66" s="75"/>
      <c r="S66" s="83"/>
      <c r="T66" s="41"/>
    </row>
    <row r="67" spans="1:33">
      <c r="A67" s="418"/>
      <c r="B67" s="43"/>
      <c r="C67" s="40"/>
      <c r="D67" s="67" t="s">
        <v>155</v>
      </c>
      <c r="E67" s="47">
        <v>2022</v>
      </c>
      <c r="F67" s="40"/>
      <c r="G67" s="73">
        <v>391</v>
      </c>
      <c r="H67" s="73"/>
      <c r="I67" s="73">
        <v>5134.75370619567</v>
      </c>
      <c r="J67" s="73"/>
      <c r="K67" s="73">
        <v>2751.97979226386</v>
      </c>
      <c r="L67" s="73"/>
      <c r="M67" s="73">
        <v>2382.7739139318101</v>
      </c>
      <c r="N67" s="73"/>
      <c r="O67" s="73">
        <v>12316</v>
      </c>
      <c r="P67" s="73"/>
      <c r="Q67" s="73">
        <v>485.812586835579</v>
      </c>
      <c r="R67" s="73"/>
      <c r="S67" s="73">
        <v>899.01334206504998</v>
      </c>
      <c r="T67" s="47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</row>
    <row r="68" spans="1:33">
      <c r="A68" s="418"/>
      <c r="B68" s="43"/>
      <c r="C68" s="40"/>
      <c r="D68" s="68"/>
      <c r="E68" s="40">
        <v>2015</v>
      </c>
      <c r="F68" s="40"/>
      <c r="G68" s="54">
        <v>143</v>
      </c>
      <c r="H68" s="54"/>
      <c r="I68" s="54">
        <v>2441.7453850000002</v>
      </c>
      <c r="J68" s="54"/>
      <c r="K68" s="54">
        <v>1294.118213</v>
      </c>
      <c r="L68" s="54"/>
      <c r="M68" s="54">
        <v>1147.627172</v>
      </c>
      <c r="N68" s="54"/>
      <c r="O68" s="54">
        <v>15467</v>
      </c>
      <c r="P68" s="54"/>
      <c r="Q68" s="82">
        <v>391.473794</v>
      </c>
      <c r="R68" s="54"/>
      <c r="S68" s="82">
        <v>343.30378200000001</v>
      </c>
      <c r="T68" s="40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</row>
    <row r="69" spans="1:33">
      <c r="A69" s="418"/>
      <c r="B69" s="43"/>
      <c r="C69" s="40"/>
      <c r="D69" s="68"/>
      <c r="E69" s="40"/>
      <c r="F69" s="40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82"/>
      <c r="R69" s="54"/>
      <c r="S69" s="82"/>
      <c r="T69" s="40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</row>
    <row r="70" spans="1:33" ht="9.9" customHeight="1">
      <c r="A70" s="418"/>
      <c r="B70" s="43"/>
      <c r="C70" s="40"/>
      <c r="D70" s="64"/>
      <c r="E70" s="41"/>
      <c r="F70" s="41"/>
      <c r="G70" s="74"/>
      <c r="H70" s="75"/>
      <c r="I70" s="74"/>
      <c r="J70" s="75"/>
      <c r="K70" s="74"/>
      <c r="L70" s="75"/>
      <c r="M70" s="74"/>
      <c r="N70" s="75"/>
      <c r="O70" s="74"/>
      <c r="P70" s="75"/>
      <c r="Q70" s="83"/>
      <c r="R70" s="75"/>
      <c r="S70" s="83"/>
      <c r="T70" s="41"/>
    </row>
    <row r="71" spans="1:33">
      <c r="A71" s="418"/>
      <c r="B71" s="43"/>
      <c r="C71" s="40"/>
      <c r="D71" s="67" t="s">
        <v>156</v>
      </c>
      <c r="E71" s="47">
        <v>2022</v>
      </c>
      <c r="F71" s="40"/>
      <c r="G71" s="73">
        <v>59</v>
      </c>
      <c r="H71" s="73"/>
      <c r="I71" s="73">
        <v>1226.1327836946</v>
      </c>
      <c r="J71" s="73"/>
      <c r="K71" s="73">
        <v>604.04569331401103</v>
      </c>
      <c r="L71" s="73"/>
      <c r="M71" s="73">
        <v>622.08709038058601</v>
      </c>
      <c r="N71" s="73"/>
      <c r="O71" s="73">
        <v>1731</v>
      </c>
      <c r="P71" s="73"/>
      <c r="Q71" s="73">
        <v>96.0084424042564</v>
      </c>
      <c r="R71" s="73"/>
      <c r="S71" s="73">
        <v>1205.5651846000001</v>
      </c>
      <c r="T71" s="47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</row>
    <row r="72" spans="1:33">
      <c r="A72" s="418"/>
      <c r="B72" s="43"/>
      <c r="C72" s="40"/>
      <c r="D72" s="68"/>
      <c r="E72" s="40">
        <v>2015</v>
      </c>
      <c r="F72" s="40"/>
      <c r="G72" s="54">
        <v>62</v>
      </c>
      <c r="H72" s="54"/>
      <c r="I72" s="54">
        <v>875.52322000000004</v>
      </c>
      <c r="J72" s="54"/>
      <c r="K72" s="54">
        <v>423.47091399999999</v>
      </c>
      <c r="L72" s="54"/>
      <c r="M72" s="54">
        <v>452.05230599999999</v>
      </c>
      <c r="N72" s="54"/>
      <c r="O72" s="54">
        <v>1706</v>
      </c>
      <c r="P72" s="54"/>
      <c r="Q72" s="82">
        <v>149.625303</v>
      </c>
      <c r="R72" s="54"/>
      <c r="S72" s="82">
        <v>1591.8137360000001</v>
      </c>
      <c r="T72" s="40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</row>
    <row r="73" spans="1:33">
      <c r="A73" s="418"/>
      <c r="B73" s="43"/>
      <c r="C73" s="40"/>
      <c r="D73" s="68"/>
      <c r="E73" s="40"/>
      <c r="F73" s="40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82"/>
      <c r="R73" s="54"/>
      <c r="S73" s="82"/>
      <c r="T73" s="40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</row>
    <row r="74" spans="1:33" ht="9" customHeight="1">
      <c r="A74" s="418"/>
      <c r="B74" s="43"/>
      <c r="C74" s="40"/>
      <c r="D74" s="64"/>
      <c r="E74" s="41"/>
      <c r="F74" s="41"/>
      <c r="G74" s="74"/>
      <c r="H74" s="75"/>
      <c r="I74" s="74"/>
      <c r="J74" s="75"/>
      <c r="K74" s="74"/>
      <c r="L74" s="75"/>
      <c r="M74" s="74"/>
      <c r="N74" s="75"/>
      <c r="O74" s="74"/>
      <c r="P74" s="75"/>
      <c r="Q74" s="83"/>
      <c r="R74" s="75"/>
      <c r="S74" s="83"/>
      <c r="T74" s="41"/>
    </row>
    <row r="75" spans="1:33">
      <c r="A75" s="418"/>
      <c r="B75" s="43"/>
      <c r="C75" s="40"/>
      <c r="D75" s="67" t="s">
        <v>163</v>
      </c>
      <c r="E75" s="47">
        <v>2022</v>
      </c>
      <c r="F75" s="40"/>
      <c r="G75" s="53">
        <f>G94+G98</f>
        <v>78</v>
      </c>
      <c r="H75" s="53"/>
      <c r="I75" s="53">
        <f t="shared" ref="I75:S75" si="1">I94+I98</f>
        <v>8906.9971238395938</v>
      </c>
      <c r="J75" s="53"/>
      <c r="K75" s="53">
        <f t="shared" si="1"/>
        <v>4111.8872215334859</v>
      </c>
      <c r="L75" s="53"/>
      <c r="M75" s="53">
        <f t="shared" si="1"/>
        <v>4795.109902306107</v>
      </c>
      <c r="N75" s="53"/>
      <c r="O75" s="53">
        <f t="shared" si="1"/>
        <v>4599</v>
      </c>
      <c r="P75" s="53"/>
      <c r="Q75" s="53">
        <f t="shared" si="1"/>
        <v>509.85015139455601</v>
      </c>
      <c r="R75" s="53"/>
      <c r="S75" s="53">
        <f t="shared" si="1"/>
        <v>4513.1210787979608</v>
      </c>
      <c r="T75" s="47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</row>
    <row r="76" spans="1:33">
      <c r="A76" s="418"/>
      <c r="B76" s="43"/>
      <c r="C76" s="40"/>
      <c r="D76" s="68"/>
      <c r="E76" s="40">
        <v>2015</v>
      </c>
      <c r="F76" s="40"/>
      <c r="G76" s="54">
        <f>G95+G99</f>
        <v>65</v>
      </c>
      <c r="H76" s="54"/>
      <c r="I76" s="54">
        <f t="shared" ref="I76:S76" si="2">I95+I99</f>
        <v>9428.0931010000004</v>
      </c>
      <c r="J76" s="54"/>
      <c r="K76" s="54">
        <f t="shared" si="2"/>
        <v>4104.6978709999994</v>
      </c>
      <c r="L76" s="54"/>
      <c r="M76" s="54">
        <f t="shared" si="2"/>
        <v>5323.395230000001</v>
      </c>
      <c r="N76" s="54"/>
      <c r="O76" s="54">
        <f t="shared" si="2"/>
        <v>10470</v>
      </c>
      <c r="P76" s="54"/>
      <c r="Q76" s="54">
        <f t="shared" si="2"/>
        <v>1134.0941409999998</v>
      </c>
      <c r="R76" s="54"/>
      <c r="S76" s="54">
        <f t="shared" si="2"/>
        <v>1121.381889</v>
      </c>
      <c r="T76" s="40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</row>
    <row r="77" spans="1:33">
      <c r="A77" s="418"/>
      <c r="B77" s="43"/>
      <c r="C77" s="40"/>
      <c r="D77" s="68"/>
      <c r="E77" s="40"/>
      <c r="F77" s="40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40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</row>
    <row r="78" spans="1:33" ht="15" hidden="1" customHeight="1">
      <c r="A78" s="418"/>
      <c r="B78" s="43"/>
      <c r="C78" s="40"/>
      <c r="D78" s="64"/>
      <c r="E78" s="41"/>
      <c r="F78" s="41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41"/>
    </row>
    <row r="79" spans="1:33" hidden="1">
      <c r="A79" s="418"/>
      <c r="B79" s="43"/>
      <c r="C79" s="40"/>
      <c r="D79" s="67" t="s">
        <v>158</v>
      </c>
      <c r="E79" s="47">
        <v>2022</v>
      </c>
      <c r="F79" s="40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47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</row>
    <row r="80" spans="1:33" hidden="1">
      <c r="A80" s="418"/>
      <c r="B80" s="43"/>
      <c r="C80" s="40"/>
      <c r="D80" s="68"/>
      <c r="E80" s="40">
        <v>2015</v>
      </c>
      <c r="F80" s="40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82"/>
      <c r="R80" s="54"/>
      <c r="S80" s="82"/>
      <c r="T80" s="40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</row>
    <row r="81" spans="1:33" hidden="1">
      <c r="A81" s="418"/>
      <c r="B81" s="43"/>
      <c r="C81" s="40"/>
      <c r="D81" s="68"/>
      <c r="E81" s="40"/>
      <c r="F81" s="40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82"/>
      <c r="R81" s="54"/>
      <c r="S81" s="82"/>
      <c r="T81" s="40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</row>
    <row r="82" spans="1:33" ht="9" customHeight="1">
      <c r="A82" s="418"/>
      <c r="B82" s="43"/>
      <c r="C82" s="40"/>
      <c r="D82" s="64"/>
      <c r="E82" s="41"/>
      <c r="F82" s="41"/>
      <c r="G82" s="74"/>
      <c r="H82" s="75"/>
      <c r="I82" s="74"/>
      <c r="J82" s="75"/>
      <c r="K82" s="74"/>
      <c r="L82" s="75"/>
      <c r="M82" s="74"/>
      <c r="N82" s="75"/>
      <c r="O82" s="74"/>
      <c r="P82" s="75"/>
      <c r="Q82" s="83"/>
      <c r="R82" s="75"/>
      <c r="S82" s="83"/>
      <c r="T82" s="41"/>
    </row>
    <row r="83" spans="1:33">
      <c r="A83" s="418"/>
      <c r="B83" s="43"/>
      <c r="C83" s="40"/>
      <c r="D83" s="67" t="s">
        <v>159</v>
      </c>
      <c r="E83" s="47">
        <v>2022</v>
      </c>
      <c r="F83" s="40"/>
      <c r="G83" s="109">
        <v>0</v>
      </c>
      <c r="H83" s="109"/>
      <c r="I83" s="109">
        <v>0</v>
      </c>
      <c r="J83" s="109"/>
      <c r="K83" s="109">
        <v>0</v>
      </c>
      <c r="L83" s="109"/>
      <c r="M83" s="109">
        <v>0</v>
      </c>
      <c r="N83" s="109"/>
      <c r="O83" s="109">
        <v>0</v>
      </c>
      <c r="P83" s="109"/>
      <c r="Q83" s="109">
        <v>0</v>
      </c>
      <c r="R83" s="109"/>
      <c r="S83" s="109">
        <v>0</v>
      </c>
      <c r="T83" s="47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</row>
    <row r="84" spans="1:33">
      <c r="A84" s="418"/>
      <c r="B84" s="43"/>
      <c r="C84" s="40"/>
      <c r="D84" s="68"/>
      <c r="E84" s="40">
        <v>2015</v>
      </c>
      <c r="F84" s="40"/>
      <c r="G84" s="110">
        <v>0</v>
      </c>
      <c r="H84" s="110"/>
      <c r="I84" s="110">
        <v>0</v>
      </c>
      <c r="J84" s="110"/>
      <c r="K84" s="110">
        <v>0</v>
      </c>
      <c r="L84" s="110"/>
      <c r="M84" s="110">
        <v>0</v>
      </c>
      <c r="N84" s="110"/>
      <c r="O84" s="110">
        <v>0</v>
      </c>
      <c r="P84" s="110"/>
      <c r="Q84" s="110">
        <v>0</v>
      </c>
      <c r="R84" s="110"/>
      <c r="S84" s="110">
        <v>0</v>
      </c>
      <c r="T84" s="40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</row>
    <row r="85" spans="1:33">
      <c r="A85" s="418"/>
      <c r="B85" s="43"/>
      <c r="C85" s="40"/>
      <c r="D85" s="68"/>
      <c r="E85" s="40"/>
      <c r="F85" s="4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1"/>
      <c r="R85" s="110"/>
      <c r="S85" s="111"/>
      <c r="T85" s="40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</row>
    <row r="86" spans="1:33" ht="9" customHeight="1">
      <c r="A86" s="418"/>
      <c r="B86" s="43"/>
      <c r="C86" s="40"/>
      <c r="D86" s="64"/>
      <c r="E86" s="41"/>
      <c r="F86" s="41"/>
      <c r="G86" s="74"/>
      <c r="H86" s="75"/>
      <c r="I86" s="74"/>
      <c r="J86" s="75"/>
      <c r="K86" s="74"/>
      <c r="L86" s="75"/>
      <c r="M86" s="74"/>
      <c r="N86" s="75"/>
      <c r="O86" s="74"/>
      <c r="P86" s="75"/>
      <c r="Q86" s="83"/>
      <c r="R86" s="75"/>
      <c r="S86" s="83"/>
      <c r="T86" s="41"/>
    </row>
    <row r="87" spans="1:33">
      <c r="A87" s="418"/>
      <c r="B87" s="43"/>
      <c r="C87" s="40"/>
      <c r="D87" s="67" t="s">
        <v>167</v>
      </c>
      <c r="E87" s="47">
        <v>2022</v>
      </c>
      <c r="F87" s="40"/>
      <c r="G87" s="73">
        <v>12</v>
      </c>
      <c r="H87" s="73"/>
      <c r="I87" s="73">
        <v>58665.519282496898</v>
      </c>
      <c r="J87" s="73"/>
      <c r="K87" s="73">
        <v>8541.92916402431</v>
      </c>
      <c r="L87" s="73"/>
      <c r="M87" s="73">
        <v>50123.590118472603</v>
      </c>
      <c r="N87" s="73"/>
      <c r="O87" s="73">
        <v>9308</v>
      </c>
      <c r="P87" s="73"/>
      <c r="Q87" s="73">
        <v>2989.94081692501</v>
      </c>
      <c r="R87" s="73"/>
      <c r="S87" s="73">
        <v>179639.55831685101</v>
      </c>
      <c r="T87" s="47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</row>
    <row r="88" spans="1:33">
      <c r="B88" s="43"/>
      <c r="C88" s="40"/>
      <c r="D88" s="68"/>
      <c r="E88" s="40">
        <v>2015</v>
      </c>
      <c r="F88" s="40"/>
      <c r="G88" s="54">
        <v>10</v>
      </c>
      <c r="H88" s="54"/>
      <c r="I88" s="54">
        <v>46307.975377499999</v>
      </c>
      <c r="J88" s="54"/>
      <c r="K88" s="54">
        <v>7340.920161</v>
      </c>
      <c r="L88" s="54"/>
      <c r="M88" s="54">
        <v>38967.055216499997</v>
      </c>
      <c r="N88" s="54"/>
      <c r="O88" s="54">
        <v>9907</v>
      </c>
      <c r="P88" s="54"/>
      <c r="Q88" s="82">
        <v>3026.1559860000002</v>
      </c>
      <c r="R88" s="54"/>
      <c r="S88" s="82">
        <v>226057.02367505999</v>
      </c>
      <c r="T88" s="40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</row>
    <row r="89" spans="1:33">
      <c r="B89" s="43"/>
      <c r="C89" s="40"/>
      <c r="D89" s="68"/>
      <c r="E89" s="40"/>
      <c r="F89" s="40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82"/>
      <c r="R89" s="54"/>
      <c r="S89" s="82"/>
      <c r="T89" s="40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</row>
    <row r="90" spans="1:33" ht="9.9" customHeight="1">
      <c r="B90" s="86"/>
      <c r="N90" s="86"/>
      <c r="O90" s="86"/>
      <c r="P90" s="86"/>
      <c r="Q90" s="112"/>
      <c r="R90" s="86"/>
      <c r="S90" s="112"/>
    </row>
    <row r="91" spans="1:33" s="37" customFormat="1" ht="52.5" customHeight="1">
      <c r="A91" s="4"/>
      <c r="B91" s="427" t="s">
        <v>168</v>
      </c>
      <c r="C91" s="425"/>
      <c r="D91" s="425"/>
      <c r="E91" s="425"/>
      <c r="F91" s="425"/>
      <c r="G91" s="425"/>
      <c r="H91" s="425"/>
      <c r="I91" s="425"/>
      <c r="J91" s="425"/>
      <c r="K91" s="425"/>
      <c r="L91" s="425"/>
      <c r="M91" s="425"/>
      <c r="N91" s="80"/>
      <c r="O91" s="80"/>
      <c r="P91" s="80"/>
      <c r="Q91" s="85"/>
      <c r="R91" s="5"/>
      <c r="S91" s="5"/>
      <c r="T91" s="95"/>
      <c r="U91" s="95"/>
    </row>
    <row r="93" spans="1:33" ht="52.8">
      <c r="E93" s="47" t="s">
        <v>198</v>
      </c>
      <c r="F93" s="41"/>
      <c r="G93" s="47" t="s">
        <v>199</v>
      </c>
      <c r="H93" s="41"/>
      <c r="I93" s="47" t="s">
        <v>200</v>
      </c>
      <c r="J93" s="41"/>
      <c r="K93" s="76" t="s">
        <v>201</v>
      </c>
      <c r="L93" s="41"/>
      <c r="M93" s="47" t="s">
        <v>202</v>
      </c>
      <c r="N93" s="41"/>
      <c r="O93" s="10" t="s">
        <v>207</v>
      </c>
      <c r="P93" s="11"/>
      <c r="Q93" s="10" t="s">
        <v>206</v>
      </c>
      <c r="R93" s="41"/>
      <c r="S93" s="76" t="s">
        <v>203</v>
      </c>
    </row>
    <row r="94" spans="1:33">
      <c r="D94" s="67" t="s">
        <v>157</v>
      </c>
      <c r="E94" s="369">
        <v>2022</v>
      </c>
      <c r="F94" s="373"/>
      <c r="G94" s="372">
        <v>76</v>
      </c>
      <c r="H94" s="371"/>
      <c r="I94" s="380">
        <v>8901.2570238395929</v>
      </c>
      <c r="J94" s="371"/>
      <c r="K94" s="380">
        <v>4109.7093101734863</v>
      </c>
      <c r="L94" s="371"/>
      <c r="M94" s="380">
        <v>4791.5477136661066</v>
      </c>
      <c r="N94" s="371"/>
      <c r="O94" s="380">
        <v>4547</v>
      </c>
      <c r="P94" s="371"/>
      <c r="Q94" s="380">
        <v>508.44238514858102</v>
      </c>
      <c r="R94" s="371"/>
      <c r="S94" s="380">
        <v>4512.9648437979604</v>
      </c>
    </row>
    <row r="95" spans="1:33">
      <c r="D95" s="68"/>
      <c r="E95" s="373">
        <v>2015</v>
      </c>
      <c r="F95" s="373"/>
      <c r="G95" s="376">
        <v>63</v>
      </c>
      <c r="H95" s="375"/>
      <c r="I95" s="379">
        <v>9425.6692490000005</v>
      </c>
      <c r="J95" s="375"/>
      <c r="K95" s="379">
        <v>4103.5522339999998</v>
      </c>
      <c r="L95" s="375"/>
      <c r="M95" s="379">
        <v>5322.1170150000007</v>
      </c>
      <c r="N95" s="375"/>
      <c r="O95" s="379">
        <v>10454</v>
      </c>
      <c r="P95" s="375"/>
      <c r="Q95" s="379">
        <v>1133.3524029999999</v>
      </c>
      <c r="R95" s="375"/>
      <c r="S95" s="379">
        <v>1119.3650769999999</v>
      </c>
    </row>
    <row r="96" spans="1:33">
      <c r="D96" s="68"/>
      <c r="E96" s="40"/>
      <c r="F96" s="40"/>
      <c r="G96" s="132"/>
      <c r="H96" s="113"/>
      <c r="I96" s="132"/>
      <c r="J96" s="113"/>
      <c r="K96" s="132"/>
      <c r="L96" s="113"/>
      <c r="M96" s="132"/>
      <c r="N96" s="113"/>
      <c r="O96" s="132"/>
      <c r="P96" s="113"/>
      <c r="Q96" s="132"/>
      <c r="R96" s="113"/>
      <c r="S96" s="132"/>
    </row>
    <row r="97" spans="4:19">
      <c r="D97" s="64"/>
      <c r="E97" s="41"/>
      <c r="F97" s="41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  <c r="S97" s="113"/>
    </row>
    <row r="98" spans="4:19">
      <c r="D98" s="67" t="s">
        <v>158</v>
      </c>
      <c r="E98" s="369">
        <v>2022</v>
      </c>
      <c r="F98" s="373"/>
      <c r="G98" s="372">
        <v>2</v>
      </c>
      <c r="H98" s="371"/>
      <c r="I98" s="380">
        <v>5.7401</v>
      </c>
      <c r="J98" s="371"/>
      <c r="K98" s="380">
        <v>2.1779113600000004</v>
      </c>
      <c r="L98" s="371"/>
      <c r="M98" s="380">
        <v>3.5621886399999996</v>
      </c>
      <c r="N98" s="371"/>
      <c r="O98" s="380">
        <v>52</v>
      </c>
      <c r="P98" s="371"/>
      <c r="Q98" s="380">
        <v>1.40776624597499</v>
      </c>
      <c r="R98" s="371"/>
      <c r="S98" s="380">
        <v>0.15623500000000001</v>
      </c>
    </row>
    <row r="99" spans="4:19">
      <c r="D99" s="68"/>
      <c r="E99" s="373">
        <v>2015</v>
      </c>
      <c r="F99" s="373"/>
      <c r="G99" s="376">
        <v>2</v>
      </c>
      <c r="H99" s="375"/>
      <c r="I99" s="379">
        <v>2.4238520000000001</v>
      </c>
      <c r="J99" s="375"/>
      <c r="K99" s="379">
        <v>1.145637</v>
      </c>
      <c r="L99" s="375"/>
      <c r="M99" s="379">
        <v>1.2782150000000001</v>
      </c>
      <c r="N99" s="375"/>
      <c r="O99" s="379">
        <v>16</v>
      </c>
      <c r="P99" s="375"/>
      <c r="Q99" s="379">
        <v>0.74173800000000001</v>
      </c>
      <c r="R99" s="375"/>
      <c r="S99" s="379">
        <v>2.0168119999999998</v>
      </c>
    </row>
    <row r="100" spans="4:19">
      <c r="D100" s="68"/>
      <c r="E100" s="40"/>
      <c r="F100" s="40"/>
      <c r="G100" s="132"/>
      <c r="H100" s="134"/>
      <c r="I100" s="132"/>
      <c r="J100" s="134"/>
      <c r="K100" s="132"/>
      <c r="L100" s="134"/>
      <c r="M100" s="132"/>
      <c r="N100" s="134"/>
      <c r="O100" s="132"/>
      <c r="P100" s="134"/>
      <c r="Q100" s="132"/>
      <c r="R100" s="134"/>
      <c r="S100" s="132"/>
    </row>
    <row r="101" spans="4:19">
      <c r="D101" s="64"/>
      <c r="E101" s="41"/>
      <c r="F101" s="41"/>
      <c r="G101" s="135"/>
      <c r="H101" s="135"/>
      <c r="I101" s="135"/>
      <c r="J101" s="135"/>
      <c r="K101" s="135"/>
      <c r="L101" s="135"/>
      <c r="M101" s="131"/>
      <c r="N101" s="135"/>
      <c r="O101" s="135"/>
      <c r="P101" s="135"/>
      <c r="Q101" s="135"/>
      <c r="R101" s="135"/>
      <c r="S101" s="135"/>
    </row>
    <row r="102" spans="4:19">
      <c r="D102" s="67" t="s">
        <v>159</v>
      </c>
      <c r="E102" s="369">
        <v>2022</v>
      </c>
      <c r="F102" s="373"/>
      <c r="G102" s="372">
        <v>0</v>
      </c>
      <c r="H102" s="371"/>
      <c r="I102" s="372">
        <v>0</v>
      </c>
      <c r="J102" s="371"/>
      <c r="K102" s="372">
        <v>0</v>
      </c>
      <c r="L102" s="371"/>
      <c r="M102" s="372">
        <v>0</v>
      </c>
      <c r="N102" s="371"/>
      <c r="O102" s="372">
        <v>0</v>
      </c>
      <c r="P102" s="371"/>
      <c r="Q102" s="372">
        <v>0</v>
      </c>
      <c r="R102" s="371"/>
      <c r="S102" s="372">
        <v>0</v>
      </c>
    </row>
    <row r="103" spans="4:19">
      <c r="D103" s="68"/>
      <c r="E103" s="373">
        <v>2015</v>
      </c>
      <c r="F103" s="373"/>
      <c r="G103" s="376">
        <v>0</v>
      </c>
      <c r="H103" s="375"/>
      <c r="I103" s="376">
        <v>0</v>
      </c>
      <c r="J103" s="375"/>
      <c r="K103" s="376">
        <v>0</v>
      </c>
      <c r="L103" s="375"/>
      <c r="M103" s="376">
        <v>0</v>
      </c>
      <c r="N103" s="375"/>
      <c r="O103" s="376">
        <v>0</v>
      </c>
      <c r="P103" s="375"/>
      <c r="Q103" s="376">
        <v>0</v>
      </c>
      <c r="R103" s="375"/>
      <c r="S103" s="376">
        <v>0</v>
      </c>
    </row>
  </sheetData>
  <mergeCells count="11">
    <mergeCell ref="B91:M91"/>
    <mergeCell ref="A1:A42"/>
    <mergeCell ref="A47:A87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rowBreaks count="1" manualBreakCount="1">
    <brk id="45" max="18" man="1"/>
  </row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G101"/>
  <sheetViews>
    <sheetView showGridLines="0" view="pageBreakPreview" topLeftCell="A53" zoomScale="130" zoomScaleNormal="100" zoomScaleSheetLayoutView="130" workbookViewId="0">
      <selection activeCell="O13" sqref="O13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6" customWidth="1"/>
    <col min="12" max="12" width="2.33203125" customWidth="1"/>
    <col min="13" max="13" width="14.6640625" customWidth="1"/>
    <col min="14" max="14" width="2.33203125" customWidth="1"/>
    <col min="15" max="15" width="16.6640625" customWidth="1"/>
    <col min="16" max="16" width="2.33203125" customWidth="1"/>
    <col min="17" max="17" width="14.6640625" customWidth="1"/>
    <col min="18" max="18" width="2.33203125" customWidth="1"/>
    <col min="19" max="19" width="16.6640625" customWidth="1"/>
    <col min="22" max="22" width="1.109375" customWidth="1"/>
    <col min="24" max="24" width="1.109375" customWidth="1"/>
    <col min="26" max="26" width="1.109375" customWidth="1"/>
    <col min="28" max="28" width="1.109375" customWidth="1"/>
    <col min="30" max="30" width="1.109375" customWidth="1"/>
    <col min="32" max="32" width="1.109375" customWidth="1"/>
  </cols>
  <sheetData>
    <row r="1" spans="1:33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33" ht="36" customHeight="1">
      <c r="A2" s="418"/>
      <c r="B2" s="42"/>
      <c r="C2" s="421" t="s">
        <v>169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33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33" ht="69.900000000000006" customHeight="1">
      <c r="A4" s="418"/>
      <c r="B4" s="46"/>
      <c r="C4" s="423" t="s">
        <v>151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  <c r="U4" s="47"/>
      <c r="V4" s="41"/>
      <c r="W4" s="47"/>
      <c r="X4" s="41"/>
      <c r="Y4" s="76"/>
      <c r="Z4" s="41"/>
      <c r="AA4" s="47"/>
      <c r="AB4" s="41"/>
      <c r="AC4" s="47"/>
      <c r="AD4" s="41"/>
      <c r="AE4" s="47"/>
      <c r="AF4" s="41"/>
      <c r="AG4" s="76"/>
    </row>
    <row r="5" spans="1:33" ht="27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  <c r="U5" s="93"/>
    </row>
    <row r="6" spans="1:33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33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33">
      <c r="A8" s="418"/>
      <c r="B8" s="43"/>
      <c r="C8" s="411" t="s">
        <v>40</v>
      </c>
      <c r="D8" s="411"/>
      <c r="E8" s="47">
        <v>2022</v>
      </c>
      <c r="F8" s="40"/>
      <c r="G8" s="53">
        <f>SUM(G13,G17,G21,G25,G29,G33,G37,G41,G55,G59,G63,G67,G71,G75,G79,G83)</f>
        <v>54505</v>
      </c>
      <c r="H8" s="53"/>
      <c r="I8" s="53">
        <f>SUM(I13,I17,I21,I25,I29,I33,I37,I41,I55,I59,I63,I67,I71,I75,I79,I83)</f>
        <v>1893703.5459238628</v>
      </c>
      <c r="J8" s="53"/>
      <c r="K8" s="53">
        <f>SUM(K13,K17,K21,K25,K29,K33,K37,K41,K55,K59,K63,K67,K71,K75,K79,K83)</f>
        <v>1478802.3699330373</v>
      </c>
      <c r="L8" s="53"/>
      <c r="M8" s="53">
        <f>SUM(M13,M17,M21,M25,M29,M33,M37,M41,M55,M59,M63,M67,M71,M75,M79,M83)</f>
        <v>414901.17599082569</v>
      </c>
      <c r="N8" s="53"/>
      <c r="O8" s="53">
        <f>SUM(O13,O17,O21,O25,O29,O33,O37,O41,O55,O59,O63,O67,O71,O75,O79,O83)</f>
        <v>2346253</v>
      </c>
      <c r="P8" s="53"/>
      <c r="Q8" s="53">
        <f>SUM(Q13,Q17,Q21,Q25,Q29,Q33,Q37,Q41,Q55,Q59,Q63,Q67,Q71,Q75,Q79,Q83)</f>
        <v>97219.447171925829</v>
      </c>
      <c r="R8" s="53"/>
      <c r="S8" s="53">
        <f>SUM(S13,S17,S21,S25,S29,S33,S37,S41,S55,S59,S63,S67,S71,S75,S79,S83)</f>
        <v>377890.81895587512</v>
      </c>
      <c r="U8" s="94"/>
      <c r="W8" s="94"/>
      <c r="Y8" s="94"/>
      <c r="AA8" s="94"/>
      <c r="AC8" s="94"/>
      <c r="AE8" s="94"/>
      <c r="AG8" s="94"/>
    </row>
    <row r="9" spans="1:33">
      <c r="A9" s="418"/>
      <c r="B9" s="43"/>
      <c r="C9" s="411"/>
      <c r="D9" s="411"/>
      <c r="E9" s="41">
        <v>2015</v>
      </c>
      <c r="F9" s="40"/>
      <c r="G9" s="54">
        <f>SUM(G14,G18,G22,G26,G30,G34,G38,G42,G56,G60,G64,G68,G72,G76,G80,G84)</f>
        <v>49101</v>
      </c>
      <c r="H9" s="54"/>
      <c r="I9" s="54">
        <f>SUM(I14,I18,I22,I26,I30,I34,I38,I42,I56,I60,I64,I68,I72,I76,I80,I84)</f>
        <v>1141962.7233656598</v>
      </c>
      <c r="J9" s="54"/>
      <c r="K9" s="54">
        <f>SUM(K14,K18,K22,K26,K30,K34,K38,K42,K56,K60,K64,K68,K72,K76,K80,K84)</f>
        <v>884844.62968199991</v>
      </c>
      <c r="L9" s="54"/>
      <c r="M9" s="54">
        <f>SUM(M14,M18,M22,M26,M30,M34,M38,M42,M56,M60,M64,M68,M72,M76,M80,M84)</f>
        <v>257118.09368366003</v>
      </c>
      <c r="N9" s="54"/>
      <c r="O9" s="54">
        <f>SUM(O14,O18,O22,O26,O30,O34,O38,O42,O56,O60,O64,O68,O72,O76,O80,O84)</f>
        <v>2119158</v>
      </c>
      <c r="P9" s="54"/>
      <c r="Q9" s="54">
        <f>SUM(Q14,Q18,Q22,Q26,Q30,Q34,Q38,Q42,Q56,Q60,Q64,Q68,Q72,Q76,Q80,Q84)</f>
        <v>65495.281745999986</v>
      </c>
      <c r="R9" s="54"/>
      <c r="S9" s="54">
        <f>SUM(S14,S18,S22,S26,S30,S34,S38,S42,S56,S60,S64,S68,S72,S76,S80,S84)</f>
        <v>296800.5055669999</v>
      </c>
      <c r="U9" s="94"/>
      <c r="W9" s="94"/>
      <c r="Y9" s="94"/>
      <c r="AA9" s="94"/>
      <c r="AC9" s="94"/>
      <c r="AE9" s="94"/>
      <c r="AG9" s="94"/>
    </row>
    <row r="10" spans="1:33">
      <c r="A10" s="418"/>
      <c r="B10" s="43"/>
      <c r="C10" s="411"/>
      <c r="D10" s="411"/>
      <c r="E10" s="40"/>
      <c r="F10" s="40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U10" s="94"/>
      <c r="W10" s="94"/>
      <c r="Y10" s="94"/>
      <c r="AA10" s="94"/>
      <c r="AC10" s="94"/>
      <c r="AE10" s="94"/>
      <c r="AG10" s="94"/>
    </row>
    <row r="11" spans="1:33" ht="9.9" customHeight="1">
      <c r="A11" s="418"/>
      <c r="B11" s="43"/>
      <c r="C11" s="49"/>
      <c r="D11" s="49"/>
      <c r="E11" s="49"/>
      <c r="F11" s="55"/>
      <c r="G11" s="89"/>
      <c r="H11" s="90"/>
      <c r="I11" s="89"/>
      <c r="J11" s="90"/>
      <c r="K11" s="89"/>
      <c r="L11" s="90"/>
      <c r="M11" s="89"/>
      <c r="N11" s="90"/>
      <c r="O11" s="89"/>
      <c r="P11" s="90"/>
      <c r="Q11" s="89"/>
      <c r="R11" s="90"/>
      <c r="S11" s="89"/>
    </row>
    <row r="12" spans="1:33" ht="9.9" customHeight="1">
      <c r="A12" s="418"/>
      <c r="B12" s="58"/>
      <c r="C12" s="40"/>
      <c r="D12" s="40"/>
      <c r="E12" s="40"/>
      <c r="F12" s="5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</row>
    <row r="13" spans="1:33">
      <c r="A13" s="418"/>
      <c r="B13" s="43"/>
      <c r="C13" s="40"/>
      <c r="D13" s="419" t="s">
        <v>142</v>
      </c>
      <c r="E13" s="47">
        <v>2022</v>
      </c>
      <c r="F13" s="40"/>
      <c r="G13" s="73">
        <v>9244</v>
      </c>
      <c r="H13" s="73"/>
      <c r="I13" s="73">
        <v>316423.54280338302</v>
      </c>
      <c r="J13" s="73"/>
      <c r="K13" s="73">
        <v>254558.75706157499</v>
      </c>
      <c r="L13" s="73"/>
      <c r="M13" s="73">
        <v>61864.785741808002</v>
      </c>
      <c r="N13" s="73"/>
      <c r="O13" s="381">
        <v>483010</v>
      </c>
      <c r="P13" s="381"/>
      <c r="Q13" s="381">
        <v>18027.252253135401</v>
      </c>
      <c r="R13" s="381"/>
      <c r="S13" s="381">
        <v>81116.9507842046</v>
      </c>
      <c r="T13" s="47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</row>
    <row r="14" spans="1:33">
      <c r="A14" s="418"/>
      <c r="B14" s="43"/>
      <c r="C14" s="40"/>
      <c r="D14" s="419"/>
      <c r="E14" s="40">
        <v>2015</v>
      </c>
      <c r="F14" s="40"/>
      <c r="G14" s="54">
        <v>8046</v>
      </c>
      <c r="H14" s="54"/>
      <c r="I14" s="54">
        <v>171114.69304524999</v>
      </c>
      <c r="J14" s="54"/>
      <c r="K14" s="54">
        <v>137440.97689300001</v>
      </c>
      <c r="L14" s="54"/>
      <c r="M14" s="54">
        <v>33673.716152250003</v>
      </c>
      <c r="N14" s="54"/>
      <c r="O14" s="382">
        <v>448365</v>
      </c>
      <c r="P14" s="382"/>
      <c r="Q14" s="382">
        <v>12244.951385</v>
      </c>
      <c r="R14" s="382"/>
      <c r="S14" s="382">
        <v>55472.209474000003</v>
      </c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</row>
    <row r="15" spans="1:33">
      <c r="A15" s="418"/>
      <c r="B15" s="43"/>
      <c r="C15" s="40"/>
      <c r="D15" s="419"/>
      <c r="E15" s="40"/>
      <c r="F15" s="40"/>
      <c r="G15" s="54"/>
      <c r="H15" s="54"/>
      <c r="I15" s="54"/>
      <c r="J15" s="54"/>
      <c r="K15" s="54"/>
      <c r="L15" s="54"/>
      <c r="M15" s="54"/>
      <c r="N15" s="54"/>
      <c r="O15" s="382"/>
      <c r="P15" s="382"/>
      <c r="Q15" s="382"/>
      <c r="R15" s="382"/>
      <c r="S15" s="382"/>
      <c r="T15" s="40"/>
      <c r="U15" s="40"/>
    </row>
    <row r="16" spans="1:33" ht="9.9" customHeight="1">
      <c r="A16" s="418"/>
      <c r="B16" s="43"/>
      <c r="C16" s="40"/>
      <c r="D16" s="40"/>
      <c r="E16" s="41"/>
      <c r="F16" s="41"/>
      <c r="G16" s="74"/>
      <c r="H16" s="75"/>
      <c r="I16" s="74"/>
      <c r="J16" s="75"/>
      <c r="K16" s="74"/>
      <c r="L16" s="75"/>
      <c r="M16" s="74"/>
      <c r="N16" s="75"/>
      <c r="O16" s="383"/>
      <c r="P16" s="384"/>
      <c r="Q16" s="383"/>
      <c r="R16" s="384"/>
      <c r="S16" s="383"/>
      <c r="T16" s="41"/>
      <c r="U16" s="41"/>
    </row>
    <row r="17" spans="1:33">
      <c r="A17" s="418"/>
      <c r="B17" s="43"/>
      <c r="C17" s="40"/>
      <c r="D17" s="419" t="s">
        <v>143</v>
      </c>
      <c r="E17" s="47">
        <v>2022</v>
      </c>
      <c r="F17" s="40"/>
      <c r="G17" s="73">
        <v>2988</v>
      </c>
      <c r="H17" s="73"/>
      <c r="I17" s="73">
        <v>87306.103459803897</v>
      </c>
      <c r="J17" s="73"/>
      <c r="K17" s="73">
        <v>70513.512771104099</v>
      </c>
      <c r="L17" s="73"/>
      <c r="M17" s="73">
        <v>16792.5906886999</v>
      </c>
      <c r="N17" s="73"/>
      <c r="O17" s="381">
        <v>118195</v>
      </c>
      <c r="P17" s="381"/>
      <c r="Q17" s="381">
        <v>4645.5377347597096</v>
      </c>
      <c r="R17" s="381"/>
      <c r="S17" s="381">
        <v>19445.083530538599</v>
      </c>
      <c r="T17" s="47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</row>
    <row r="18" spans="1:33">
      <c r="A18" s="418"/>
      <c r="B18" s="43"/>
      <c r="C18" s="40"/>
      <c r="D18" s="419"/>
      <c r="E18" s="40">
        <v>2015</v>
      </c>
      <c r="F18" s="40"/>
      <c r="G18" s="54">
        <v>3281</v>
      </c>
      <c r="H18" s="54"/>
      <c r="I18" s="54">
        <v>56884.798495540002</v>
      </c>
      <c r="J18" s="54"/>
      <c r="K18" s="54">
        <v>45213.25834</v>
      </c>
      <c r="L18" s="54"/>
      <c r="M18" s="54">
        <v>11671.54015554</v>
      </c>
      <c r="N18" s="54"/>
      <c r="O18" s="382">
        <v>97463</v>
      </c>
      <c r="P18" s="382"/>
      <c r="Q18" s="382">
        <v>2780.9650980000001</v>
      </c>
      <c r="R18" s="382"/>
      <c r="S18" s="382">
        <v>13710.861940999999</v>
      </c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</row>
    <row r="19" spans="1:33">
      <c r="A19" s="418"/>
      <c r="B19" s="43"/>
      <c r="C19" s="40"/>
      <c r="D19" s="419"/>
      <c r="E19" s="41"/>
      <c r="F19" s="40"/>
      <c r="G19" s="81"/>
      <c r="H19" s="81"/>
      <c r="I19" s="81"/>
      <c r="J19" s="81"/>
      <c r="K19" s="81"/>
      <c r="L19" s="81"/>
      <c r="M19" s="81"/>
      <c r="N19" s="81"/>
      <c r="O19" s="386"/>
      <c r="P19" s="386"/>
      <c r="Q19" s="386"/>
      <c r="R19" s="386"/>
      <c r="S19" s="386"/>
      <c r="T19" s="41"/>
      <c r="U19" s="40"/>
    </row>
    <row r="20" spans="1:33" ht="9.9" customHeight="1">
      <c r="A20" s="418"/>
      <c r="B20" s="43"/>
      <c r="C20" s="64"/>
      <c r="D20" s="64"/>
      <c r="E20" s="41"/>
      <c r="F20" s="41"/>
      <c r="G20" s="74"/>
      <c r="H20" s="75"/>
      <c r="I20" s="74"/>
      <c r="J20" s="75"/>
      <c r="K20" s="74"/>
      <c r="L20" s="75"/>
      <c r="M20" s="74"/>
      <c r="N20" s="75"/>
      <c r="O20" s="383"/>
      <c r="P20" s="384"/>
      <c r="Q20" s="383"/>
      <c r="R20" s="384"/>
      <c r="S20" s="383"/>
      <c r="T20" s="41"/>
      <c r="U20" s="41"/>
    </row>
    <row r="21" spans="1:33">
      <c r="A21" s="418"/>
      <c r="B21" s="43"/>
      <c r="C21" s="40"/>
      <c r="D21" s="65" t="s">
        <v>144</v>
      </c>
      <c r="E21" s="47">
        <v>2022</v>
      </c>
      <c r="F21" s="40"/>
      <c r="G21" s="73">
        <v>1550</v>
      </c>
      <c r="H21" s="73"/>
      <c r="I21" s="73">
        <v>5919.8387748109999</v>
      </c>
      <c r="J21" s="73"/>
      <c r="K21" s="73">
        <v>4780.9008856844403</v>
      </c>
      <c r="L21" s="73"/>
      <c r="M21" s="73">
        <v>1138.9378891265601</v>
      </c>
      <c r="N21" s="73"/>
      <c r="O21" s="381">
        <v>19349</v>
      </c>
      <c r="P21" s="381"/>
      <c r="Q21" s="381">
        <v>466.380500392638</v>
      </c>
      <c r="R21" s="381"/>
      <c r="S21" s="381">
        <v>1544.3992307630199</v>
      </c>
      <c r="T21" s="47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</row>
    <row r="22" spans="1:33">
      <c r="A22" s="418"/>
      <c r="B22" s="43"/>
      <c r="C22" s="40"/>
      <c r="D22" s="66"/>
      <c r="E22" s="40">
        <v>2015</v>
      </c>
      <c r="F22" s="40"/>
      <c r="G22" s="54">
        <v>1834</v>
      </c>
      <c r="H22" s="54"/>
      <c r="I22" s="54">
        <v>4272.9839830000001</v>
      </c>
      <c r="J22" s="54"/>
      <c r="K22" s="54">
        <v>3386.2094109999998</v>
      </c>
      <c r="L22" s="54"/>
      <c r="M22" s="54">
        <v>886.77457199999901</v>
      </c>
      <c r="N22" s="54"/>
      <c r="O22" s="382">
        <v>19655</v>
      </c>
      <c r="P22" s="382"/>
      <c r="Q22" s="382">
        <v>322.166901</v>
      </c>
      <c r="R22" s="382"/>
      <c r="S22" s="382">
        <v>1176.1440700000001</v>
      </c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</row>
    <row r="23" spans="1:33">
      <c r="A23" s="418"/>
      <c r="B23" s="43"/>
      <c r="C23" s="40"/>
      <c r="D23" s="66"/>
      <c r="E23" s="40"/>
      <c r="F23" s="40"/>
      <c r="G23" s="54"/>
      <c r="H23" s="54"/>
      <c r="I23" s="54"/>
      <c r="J23" s="54"/>
      <c r="K23" s="54"/>
      <c r="L23" s="54"/>
      <c r="M23" s="54"/>
      <c r="N23" s="54"/>
      <c r="O23" s="382"/>
      <c r="P23" s="382"/>
      <c r="Q23" s="382"/>
      <c r="R23" s="382"/>
      <c r="S23" s="382"/>
      <c r="T23" s="40"/>
      <c r="U23" s="40"/>
    </row>
    <row r="24" spans="1:33" ht="9.9" customHeight="1">
      <c r="A24" s="418"/>
      <c r="B24" s="43"/>
      <c r="C24" s="40"/>
      <c r="D24" s="66"/>
      <c r="E24" s="41"/>
      <c r="F24" s="41"/>
      <c r="G24" s="74"/>
      <c r="H24" s="75"/>
      <c r="I24" s="74"/>
      <c r="J24" s="75"/>
      <c r="K24" s="74"/>
      <c r="L24" s="75"/>
      <c r="M24" s="74"/>
      <c r="N24" s="75"/>
      <c r="O24" s="383"/>
      <c r="P24" s="384"/>
      <c r="Q24" s="383"/>
      <c r="R24" s="384"/>
      <c r="S24" s="383"/>
      <c r="T24" s="41"/>
      <c r="U24" s="41"/>
    </row>
    <row r="25" spans="1:33">
      <c r="A25" s="418"/>
      <c r="B25" s="43"/>
      <c r="C25" s="40"/>
      <c r="D25" s="67" t="s">
        <v>145</v>
      </c>
      <c r="E25" s="47">
        <v>2022</v>
      </c>
      <c r="F25" s="40"/>
      <c r="G25" s="73">
        <v>1715</v>
      </c>
      <c r="H25" s="73"/>
      <c r="I25" s="73">
        <v>112721.135856851</v>
      </c>
      <c r="J25" s="73"/>
      <c r="K25" s="73">
        <v>91430.7582008717</v>
      </c>
      <c r="L25" s="73"/>
      <c r="M25" s="73">
        <v>21290.3776559793</v>
      </c>
      <c r="N25" s="73"/>
      <c r="O25" s="381">
        <v>99891</v>
      </c>
      <c r="P25" s="381"/>
      <c r="Q25" s="381">
        <v>4375.6220300533596</v>
      </c>
      <c r="R25" s="381"/>
      <c r="S25" s="381">
        <v>23511.749964673301</v>
      </c>
      <c r="T25" s="47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</row>
    <row r="26" spans="1:33">
      <c r="A26" s="418"/>
      <c r="B26" s="43"/>
      <c r="C26" s="40"/>
      <c r="D26" s="68"/>
      <c r="E26" s="40">
        <v>2015</v>
      </c>
      <c r="F26" s="40"/>
      <c r="G26" s="54">
        <v>1539</v>
      </c>
      <c r="H26" s="54"/>
      <c r="I26" s="54">
        <v>79280.313373960002</v>
      </c>
      <c r="J26" s="54"/>
      <c r="K26" s="54">
        <v>67376.882456000007</v>
      </c>
      <c r="L26" s="54"/>
      <c r="M26" s="54">
        <v>11903.43091796</v>
      </c>
      <c r="N26" s="54"/>
      <c r="O26" s="382">
        <v>82694</v>
      </c>
      <c r="P26" s="382"/>
      <c r="Q26" s="382">
        <v>2716.0727179999999</v>
      </c>
      <c r="R26" s="382"/>
      <c r="S26" s="382">
        <v>16641.434862999999</v>
      </c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</row>
    <row r="27" spans="1:33">
      <c r="A27" s="418"/>
      <c r="B27" s="43"/>
      <c r="C27" s="40"/>
      <c r="D27" s="68"/>
      <c r="E27" s="40"/>
      <c r="F27" s="40"/>
      <c r="G27" s="54"/>
      <c r="H27" s="54"/>
      <c r="I27" s="54"/>
      <c r="J27" s="54"/>
      <c r="K27" s="54"/>
      <c r="L27" s="54"/>
      <c r="M27" s="54"/>
      <c r="N27" s="54"/>
      <c r="O27" s="382"/>
      <c r="P27" s="382"/>
      <c r="Q27" s="382"/>
      <c r="R27" s="382"/>
      <c r="S27" s="382"/>
      <c r="T27" s="40"/>
      <c r="U27" s="40"/>
    </row>
    <row r="28" spans="1:33" ht="9.9" customHeight="1">
      <c r="A28" s="418"/>
      <c r="B28" s="43"/>
      <c r="C28" s="40"/>
      <c r="D28" s="64"/>
      <c r="E28" s="41"/>
      <c r="F28" s="41"/>
      <c r="G28" s="74"/>
      <c r="H28" s="75"/>
      <c r="I28" s="74"/>
      <c r="J28" s="75"/>
      <c r="K28" s="74"/>
      <c r="L28" s="75"/>
      <c r="M28" s="74"/>
      <c r="N28" s="75"/>
      <c r="O28" s="383"/>
      <c r="P28" s="384"/>
      <c r="Q28" s="383"/>
      <c r="R28" s="384"/>
      <c r="S28" s="383"/>
      <c r="T28" s="41"/>
      <c r="U28" s="41"/>
    </row>
    <row r="29" spans="1:33">
      <c r="A29" s="418"/>
      <c r="B29" s="43"/>
      <c r="C29" s="40"/>
      <c r="D29" s="67" t="s">
        <v>146</v>
      </c>
      <c r="E29" s="47">
        <v>2022</v>
      </c>
      <c r="F29" s="40"/>
      <c r="G29" s="73">
        <v>2408</v>
      </c>
      <c r="H29" s="73"/>
      <c r="I29" s="73">
        <v>115743.547429812</v>
      </c>
      <c r="J29" s="73"/>
      <c r="K29" s="73">
        <v>91051.156910255799</v>
      </c>
      <c r="L29" s="73"/>
      <c r="M29" s="73">
        <v>24692.390519556498</v>
      </c>
      <c r="N29" s="73"/>
      <c r="O29" s="381">
        <v>93162</v>
      </c>
      <c r="P29" s="381"/>
      <c r="Q29" s="381">
        <v>4482.8331300280297</v>
      </c>
      <c r="R29" s="381"/>
      <c r="S29" s="381">
        <v>17875.495055990101</v>
      </c>
      <c r="T29" s="47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</row>
    <row r="30" spans="1:33">
      <c r="A30" s="418"/>
      <c r="B30" s="43"/>
      <c r="C30" s="40"/>
      <c r="D30" s="68"/>
      <c r="E30" s="40">
        <v>2015</v>
      </c>
      <c r="F30" s="40"/>
      <c r="G30" s="54">
        <v>1891</v>
      </c>
      <c r="H30" s="54"/>
      <c r="I30" s="54">
        <v>67867.313436700002</v>
      </c>
      <c r="J30" s="54"/>
      <c r="K30" s="54">
        <v>56407.618968000002</v>
      </c>
      <c r="L30" s="54"/>
      <c r="M30" s="54">
        <v>11459.6944687</v>
      </c>
      <c r="N30" s="54"/>
      <c r="O30" s="382">
        <v>77331</v>
      </c>
      <c r="P30" s="382"/>
      <c r="Q30" s="382">
        <v>2644.8649949999999</v>
      </c>
      <c r="R30" s="382"/>
      <c r="S30" s="382">
        <v>13052.526548</v>
      </c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</row>
    <row r="31" spans="1:33">
      <c r="A31" s="418"/>
      <c r="B31" s="43"/>
      <c r="C31" s="40"/>
      <c r="D31" s="68"/>
      <c r="E31" s="40"/>
      <c r="F31" s="40"/>
      <c r="G31" s="54"/>
      <c r="H31" s="54"/>
      <c r="I31" s="54"/>
      <c r="J31" s="54"/>
      <c r="K31" s="54"/>
      <c r="L31" s="54"/>
      <c r="M31" s="54"/>
      <c r="N31" s="54"/>
      <c r="O31" s="382"/>
      <c r="P31" s="382"/>
      <c r="Q31" s="382"/>
      <c r="R31" s="382"/>
      <c r="S31" s="382"/>
      <c r="T31" s="40"/>
      <c r="U31" s="40"/>
    </row>
    <row r="32" spans="1:33" ht="9.9" customHeight="1">
      <c r="A32" s="418"/>
      <c r="B32" s="43"/>
      <c r="C32" s="40"/>
      <c r="D32" s="64"/>
      <c r="E32" s="41"/>
      <c r="F32" s="41"/>
      <c r="G32" s="74"/>
      <c r="H32" s="75"/>
      <c r="I32" s="74"/>
      <c r="J32" s="75"/>
      <c r="K32" s="74"/>
      <c r="L32" s="75"/>
      <c r="M32" s="74"/>
      <c r="N32" s="75"/>
      <c r="O32" s="383"/>
      <c r="P32" s="384"/>
      <c r="Q32" s="383"/>
      <c r="R32" s="384"/>
      <c r="S32" s="383"/>
      <c r="T32" s="41"/>
      <c r="U32" s="41"/>
    </row>
    <row r="33" spans="1:33">
      <c r="A33" s="418"/>
      <c r="B33" s="43"/>
      <c r="C33" s="40"/>
      <c r="D33" s="67" t="s">
        <v>147</v>
      </c>
      <c r="E33" s="47">
        <v>2022</v>
      </c>
      <c r="F33" s="40"/>
      <c r="G33" s="73">
        <v>1720</v>
      </c>
      <c r="H33" s="73"/>
      <c r="I33" s="73">
        <v>68980.595987914596</v>
      </c>
      <c r="J33" s="73"/>
      <c r="K33" s="73">
        <v>55885.422322308703</v>
      </c>
      <c r="L33" s="73"/>
      <c r="M33" s="73">
        <v>13095.1736656059</v>
      </c>
      <c r="N33" s="73"/>
      <c r="O33" s="381">
        <v>54762</v>
      </c>
      <c r="P33" s="381"/>
      <c r="Q33" s="381">
        <v>2270.2904628021602</v>
      </c>
      <c r="R33" s="381"/>
      <c r="S33" s="381">
        <v>17728.963455079</v>
      </c>
      <c r="T33" s="47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</row>
    <row r="34" spans="1:33">
      <c r="A34" s="418"/>
      <c r="B34" s="43"/>
      <c r="C34" s="40"/>
      <c r="D34" s="68"/>
      <c r="E34" s="40">
        <v>2015</v>
      </c>
      <c r="F34" s="40"/>
      <c r="G34" s="54">
        <v>1784</v>
      </c>
      <c r="H34" s="54"/>
      <c r="I34" s="54">
        <v>42936.685296750002</v>
      </c>
      <c r="J34" s="54"/>
      <c r="K34" s="54">
        <v>34854.003962000003</v>
      </c>
      <c r="L34" s="54"/>
      <c r="M34" s="54">
        <v>8082.6813347500101</v>
      </c>
      <c r="N34" s="54"/>
      <c r="O34" s="382">
        <v>44489</v>
      </c>
      <c r="P34" s="382"/>
      <c r="Q34" s="382">
        <v>1354.454154</v>
      </c>
      <c r="R34" s="382"/>
      <c r="S34" s="382">
        <v>12287.31885</v>
      </c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</row>
    <row r="35" spans="1:33">
      <c r="A35" s="418"/>
      <c r="B35" s="43"/>
      <c r="C35" s="40"/>
      <c r="D35" s="68"/>
      <c r="E35" s="40"/>
      <c r="F35" s="40"/>
      <c r="G35" s="54"/>
      <c r="H35" s="54"/>
      <c r="I35" s="54"/>
      <c r="J35" s="54"/>
      <c r="K35" s="54"/>
      <c r="L35" s="54"/>
      <c r="M35" s="54"/>
      <c r="N35" s="54"/>
      <c r="O35" s="382"/>
      <c r="P35" s="382"/>
      <c r="Q35" s="382"/>
      <c r="R35" s="382"/>
      <c r="S35" s="382"/>
      <c r="T35" s="40"/>
      <c r="U35" s="40"/>
    </row>
    <row r="36" spans="1:33" ht="9.9" customHeight="1">
      <c r="A36" s="418"/>
      <c r="B36" s="43"/>
      <c r="C36" s="40"/>
      <c r="D36" s="64"/>
      <c r="E36" s="41"/>
      <c r="F36" s="41"/>
      <c r="G36" s="54"/>
      <c r="H36" s="54"/>
      <c r="I36" s="54"/>
      <c r="J36" s="54"/>
      <c r="K36" s="54"/>
      <c r="L36" s="54"/>
      <c r="M36" s="54"/>
      <c r="N36" s="54"/>
      <c r="O36" s="382"/>
      <c r="P36" s="382"/>
      <c r="Q36" s="382"/>
      <c r="R36" s="382"/>
      <c r="S36" s="382"/>
      <c r="T36" s="41"/>
      <c r="U36" s="41"/>
    </row>
    <row r="37" spans="1:33">
      <c r="A37" s="418"/>
      <c r="B37" s="43"/>
      <c r="C37" s="40"/>
      <c r="D37" s="67" t="s">
        <v>148</v>
      </c>
      <c r="E37" s="47">
        <v>2022</v>
      </c>
      <c r="F37" s="40"/>
      <c r="G37" s="73">
        <v>4160</v>
      </c>
      <c r="H37" s="73"/>
      <c r="I37" s="73">
        <v>75245.405607961904</v>
      </c>
      <c r="J37" s="73"/>
      <c r="K37" s="73">
        <v>57587.0379054921</v>
      </c>
      <c r="L37" s="73"/>
      <c r="M37" s="73">
        <v>17658.367702469801</v>
      </c>
      <c r="N37" s="73"/>
      <c r="O37" s="381">
        <v>147337</v>
      </c>
      <c r="P37" s="381"/>
      <c r="Q37" s="381">
        <v>5315.9709579554601</v>
      </c>
      <c r="R37" s="381"/>
      <c r="S37" s="381">
        <v>19856.5058674184</v>
      </c>
      <c r="T37" s="47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</row>
    <row r="38" spans="1:33">
      <c r="A38" s="418"/>
      <c r="B38" s="43"/>
      <c r="C38" s="40"/>
      <c r="D38" s="68"/>
      <c r="E38" s="40">
        <v>2015</v>
      </c>
      <c r="F38" s="40"/>
      <c r="G38" s="54">
        <v>4383</v>
      </c>
      <c r="H38" s="54"/>
      <c r="I38" s="54">
        <v>45709.436654880003</v>
      </c>
      <c r="J38" s="54"/>
      <c r="K38" s="54">
        <v>35589.322092000002</v>
      </c>
      <c r="L38" s="54"/>
      <c r="M38" s="54">
        <v>10120.11456288</v>
      </c>
      <c r="N38" s="54"/>
      <c r="O38" s="382">
        <v>138726</v>
      </c>
      <c r="P38" s="382"/>
      <c r="Q38" s="382">
        <v>3479.4978139999998</v>
      </c>
      <c r="R38" s="382"/>
      <c r="S38" s="382">
        <v>14792.241518000001</v>
      </c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</row>
    <row r="39" spans="1:33" ht="15" customHeight="1">
      <c r="A39" s="418"/>
      <c r="B39" s="43"/>
      <c r="C39" s="40"/>
      <c r="D39" s="68"/>
      <c r="E39" s="40"/>
      <c r="F39" s="40"/>
      <c r="G39" s="54"/>
      <c r="H39" s="54"/>
      <c r="I39" s="54"/>
      <c r="J39" s="54"/>
      <c r="K39" s="54"/>
      <c r="L39" s="54"/>
      <c r="M39" s="54"/>
      <c r="N39" s="54"/>
      <c r="O39" s="382"/>
      <c r="P39" s="382"/>
      <c r="Q39" s="382"/>
      <c r="R39" s="382"/>
      <c r="S39" s="382"/>
      <c r="T39" s="40"/>
      <c r="U39" s="40"/>
    </row>
    <row r="40" spans="1:33" ht="9.9" customHeight="1">
      <c r="A40" s="418"/>
      <c r="B40" s="43"/>
      <c r="C40" s="40"/>
      <c r="D40" s="64"/>
      <c r="E40" s="41"/>
      <c r="F40" s="41"/>
      <c r="G40" s="54"/>
      <c r="H40" s="54"/>
      <c r="I40" s="54"/>
      <c r="J40" s="54"/>
      <c r="K40" s="54"/>
      <c r="L40" s="54"/>
      <c r="M40" s="54"/>
      <c r="N40" s="54"/>
      <c r="O40" s="382"/>
      <c r="P40" s="382"/>
      <c r="Q40" s="382"/>
      <c r="R40" s="382"/>
      <c r="S40" s="382"/>
      <c r="T40" s="41"/>
      <c r="U40" s="41"/>
    </row>
    <row r="41" spans="1:33">
      <c r="A41" s="418"/>
      <c r="B41" s="43"/>
      <c r="C41" s="40"/>
      <c r="D41" s="67" t="s">
        <v>149</v>
      </c>
      <c r="E41" s="47">
        <v>2022</v>
      </c>
      <c r="F41" s="40"/>
      <c r="G41" s="73">
        <v>311</v>
      </c>
      <c r="H41" s="73"/>
      <c r="I41" s="73">
        <v>3976.1897250000002</v>
      </c>
      <c r="J41" s="73"/>
      <c r="K41" s="73">
        <v>3261.5280663550002</v>
      </c>
      <c r="L41" s="73"/>
      <c r="M41" s="73">
        <v>714.66165864499897</v>
      </c>
      <c r="N41" s="73"/>
      <c r="O41" s="381">
        <v>5167</v>
      </c>
      <c r="P41" s="381"/>
      <c r="Q41" s="381">
        <v>124.413636100188</v>
      </c>
      <c r="R41" s="381"/>
      <c r="S41" s="381">
        <v>432.57217700000001</v>
      </c>
      <c r="T41" s="47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</row>
    <row r="42" spans="1:33">
      <c r="A42" s="418"/>
      <c r="B42" s="43"/>
      <c r="C42" s="40"/>
      <c r="D42" s="68"/>
      <c r="E42" s="40">
        <v>2015</v>
      </c>
      <c r="F42" s="40"/>
      <c r="G42" s="54">
        <v>373</v>
      </c>
      <c r="H42" s="54"/>
      <c r="I42" s="54">
        <v>2503.8124334399999</v>
      </c>
      <c r="J42" s="54"/>
      <c r="K42" s="54">
        <v>1810.7213839999999</v>
      </c>
      <c r="L42" s="54"/>
      <c r="M42" s="54">
        <v>693.09104944000001</v>
      </c>
      <c r="N42" s="54"/>
      <c r="O42" s="382">
        <v>5704</v>
      </c>
      <c r="P42" s="382"/>
      <c r="Q42" s="382">
        <v>126.571071</v>
      </c>
      <c r="R42" s="382"/>
      <c r="S42" s="382">
        <v>661.24817399999995</v>
      </c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</row>
    <row r="43" spans="1:33">
      <c r="A43" s="38"/>
      <c r="B43" s="43"/>
      <c r="C43" s="40"/>
      <c r="D43" s="68"/>
      <c r="E43" s="40"/>
      <c r="F43" s="40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33" ht="9.9" customHeight="1">
      <c r="A44" s="38"/>
      <c r="B44" s="42"/>
      <c r="C44" s="40"/>
      <c r="D44" s="69"/>
      <c r="E44" s="48"/>
      <c r="F44" s="48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</row>
    <row r="45" spans="1:33" s="37" customFormat="1" ht="51.75" customHeight="1">
      <c r="A45" s="4"/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80"/>
      <c r="O45" s="80"/>
      <c r="P45" s="80"/>
      <c r="Q45" s="85"/>
      <c r="R45" s="5"/>
      <c r="S45" s="5"/>
      <c r="T45" s="95"/>
      <c r="U45" s="95"/>
    </row>
    <row r="46" spans="1:33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33" ht="3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33" ht="29.25" customHeight="1">
      <c r="A48" s="418"/>
      <c r="B48" s="43"/>
      <c r="C48" s="421" t="s">
        <v>170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33" ht="8.1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33" ht="5.0999999999999996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33" ht="69.900000000000006" customHeight="1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  <c r="U51" s="47"/>
      <c r="V51" s="41"/>
      <c r="W51" s="47"/>
      <c r="X51" s="41"/>
      <c r="Y51" s="76"/>
      <c r="Z51" s="41"/>
      <c r="AA51" s="47"/>
      <c r="AB51" s="41"/>
      <c r="AC51" s="47"/>
      <c r="AD51" s="41"/>
      <c r="AE51" s="47"/>
      <c r="AF51" s="41"/>
      <c r="AG51" s="76"/>
    </row>
    <row r="52" spans="1:33" ht="27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  <c r="U52" s="93"/>
    </row>
    <row r="53" spans="1:33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3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33">
      <c r="A55" s="418"/>
      <c r="B55" s="43"/>
      <c r="C55" s="40"/>
      <c r="D55" s="67" t="s">
        <v>152</v>
      </c>
      <c r="E55" s="47">
        <v>2022</v>
      </c>
      <c r="F55" s="40"/>
      <c r="G55" s="73">
        <v>5678</v>
      </c>
      <c r="H55" s="73"/>
      <c r="I55" s="73">
        <v>303188.12297351001</v>
      </c>
      <c r="J55" s="73"/>
      <c r="K55" s="73">
        <v>245912.48396903899</v>
      </c>
      <c r="L55" s="73"/>
      <c r="M55" s="73">
        <v>57275.639004470599</v>
      </c>
      <c r="N55" s="73"/>
      <c r="O55" s="381">
        <v>371732</v>
      </c>
      <c r="P55" s="381"/>
      <c r="Q55" s="381">
        <v>18526.288170386299</v>
      </c>
      <c r="R55" s="381"/>
      <c r="S55" s="381">
        <v>39695.672301413601</v>
      </c>
      <c r="T55" s="47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</row>
    <row r="56" spans="1:33">
      <c r="A56" s="418"/>
      <c r="B56" s="43"/>
      <c r="C56" s="40"/>
      <c r="D56" s="68"/>
      <c r="E56" s="40">
        <v>2015</v>
      </c>
      <c r="F56" s="40"/>
      <c r="G56" s="54">
        <v>4191</v>
      </c>
      <c r="H56" s="54"/>
      <c r="I56" s="54">
        <v>155667.90460745999</v>
      </c>
      <c r="J56" s="54"/>
      <c r="K56" s="54">
        <v>121374.21878900001</v>
      </c>
      <c r="L56" s="54"/>
      <c r="M56" s="54">
        <v>34293.685818459999</v>
      </c>
      <c r="N56" s="54"/>
      <c r="O56" s="382">
        <v>272241</v>
      </c>
      <c r="P56" s="382"/>
      <c r="Q56" s="382">
        <v>10431.125227</v>
      </c>
      <c r="R56" s="382"/>
      <c r="S56" s="382">
        <v>33011.204323999998</v>
      </c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</row>
    <row r="57" spans="1:33">
      <c r="A57" s="418"/>
      <c r="B57" s="43"/>
      <c r="C57" s="40"/>
      <c r="D57" s="68"/>
      <c r="E57" s="40"/>
      <c r="F57" s="40"/>
      <c r="G57" s="54"/>
      <c r="H57" s="54"/>
      <c r="I57" s="54"/>
      <c r="J57" s="54"/>
      <c r="K57" s="54"/>
      <c r="L57" s="54"/>
      <c r="M57" s="54"/>
      <c r="N57" s="54"/>
      <c r="O57" s="382"/>
      <c r="P57" s="382"/>
      <c r="Q57" s="382"/>
      <c r="R57" s="382"/>
      <c r="S57" s="382"/>
      <c r="T57" s="40"/>
      <c r="U57" s="40"/>
    </row>
    <row r="58" spans="1:33" ht="9.9" customHeight="1">
      <c r="A58" s="418"/>
      <c r="B58" s="43"/>
      <c r="C58" s="40"/>
      <c r="D58" s="40"/>
      <c r="E58" s="41"/>
      <c r="F58" s="41"/>
      <c r="G58" s="74"/>
      <c r="H58" s="75"/>
      <c r="I58" s="74"/>
      <c r="J58" s="75"/>
      <c r="K58" s="74"/>
      <c r="L58" s="75"/>
      <c r="M58" s="74"/>
      <c r="N58" s="75"/>
      <c r="O58" s="383"/>
      <c r="P58" s="384"/>
      <c r="Q58" s="383"/>
      <c r="R58" s="384"/>
      <c r="S58" s="383"/>
      <c r="T58" s="41"/>
      <c r="U58" s="41"/>
    </row>
    <row r="59" spans="1:33">
      <c r="A59" s="418"/>
      <c r="B59" s="43"/>
      <c r="C59" s="40"/>
      <c r="D59" s="67" t="s">
        <v>153</v>
      </c>
      <c r="E59" s="47">
        <v>2022</v>
      </c>
      <c r="F59" s="40"/>
      <c r="G59" s="73">
        <v>1667</v>
      </c>
      <c r="H59" s="73"/>
      <c r="I59" s="73">
        <v>48924.387039085501</v>
      </c>
      <c r="J59" s="73"/>
      <c r="K59" s="73">
        <v>41998.120161945102</v>
      </c>
      <c r="L59" s="73"/>
      <c r="M59" s="73">
        <v>6926.2668771403296</v>
      </c>
      <c r="N59" s="73"/>
      <c r="O59" s="381">
        <v>61651</v>
      </c>
      <c r="P59" s="381"/>
      <c r="Q59" s="381">
        <v>1682.62667051312</v>
      </c>
      <c r="R59" s="381"/>
      <c r="S59" s="381">
        <v>11256.623563698</v>
      </c>
      <c r="T59" s="47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</row>
    <row r="60" spans="1:33">
      <c r="A60" s="418"/>
      <c r="B60" s="43"/>
      <c r="C60" s="40"/>
      <c r="D60" s="68"/>
      <c r="E60" s="40">
        <v>2015</v>
      </c>
      <c r="F60" s="40"/>
      <c r="G60" s="54">
        <v>1789</v>
      </c>
      <c r="H60" s="54"/>
      <c r="I60" s="54">
        <v>41842.360536269996</v>
      </c>
      <c r="J60" s="54"/>
      <c r="K60" s="54">
        <v>35399.797987999998</v>
      </c>
      <c r="L60" s="54"/>
      <c r="M60" s="54">
        <v>6442.5625482699797</v>
      </c>
      <c r="N60" s="54"/>
      <c r="O60" s="382">
        <v>63766</v>
      </c>
      <c r="P60" s="382"/>
      <c r="Q60" s="382">
        <v>1280.8402169999999</v>
      </c>
      <c r="R60" s="382"/>
      <c r="S60" s="382">
        <v>8771.2587380000004</v>
      </c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</row>
    <row r="61" spans="1:33">
      <c r="A61" s="418"/>
      <c r="B61" s="43"/>
      <c r="C61" s="40"/>
      <c r="D61" s="68"/>
      <c r="E61" s="40"/>
      <c r="F61" s="40"/>
      <c r="G61" s="54"/>
      <c r="H61" s="54"/>
      <c r="I61" s="54"/>
      <c r="J61" s="54"/>
      <c r="K61" s="54"/>
      <c r="L61" s="54"/>
      <c r="M61" s="54"/>
      <c r="N61" s="54"/>
      <c r="O61" s="382"/>
      <c r="P61" s="382"/>
      <c r="Q61" s="382"/>
      <c r="R61" s="382"/>
      <c r="S61" s="382"/>
      <c r="T61" s="40"/>
      <c r="U61" s="40"/>
    </row>
    <row r="62" spans="1:33" ht="9.9" customHeight="1">
      <c r="A62" s="418"/>
      <c r="B62" s="43"/>
      <c r="C62" s="40"/>
      <c r="D62" s="64"/>
      <c r="E62" s="41"/>
      <c r="F62" s="41"/>
      <c r="G62" s="74"/>
      <c r="H62" s="75"/>
      <c r="I62" s="74"/>
      <c r="J62" s="75"/>
      <c r="K62" s="74"/>
      <c r="L62" s="75"/>
      <c r="M62" s="74"/>
      <c r="N62" s="75"/>
      <c r="O62" s="383"/>
      <c r="P62" s="384"/>
      <c r="Q62" s="383"/>
      <c r="R62" s="384"/>
      <c r="S62" s="383"/>
      <c r="T62" s="41"/>
      <c r="U62" s="41"/>
    </row>
    <row r="63" spans="1:33">
      <c r="A63" s="418"/>
      <c r="B63" s="43"/>
      <c r="C63" s="40"/>
      <c r="D63" s="67" t="s">
        <v>154</v>
      </c>
      <c r="E63" s="47">
        <v>2022</v>
      </c>
      <c r="F63" s="40"/>
      <c r="G63" s="73">
        <v>2589</v>
      </c>
      <c r="H63" s="73"/>
      <c r="I63" s="73">
        <v>176606.306975816</v>
      </c>
      <c r="J63" s="73"/>
      <c r="K63" s="73">
        <v>131333.016529641</v>
      </c>
      <c r="L63" s="73"/>
      <c r="M63" s="73">
        <v>45273.290446175197</v>
      </c>
      <c r="N63" s="73"/>
      <c r="O63" s="381">
        <v>101167</v>
      </c>
      <c r="P63" s="381"/>
      <c r="Q63" s="381">
        <v>4262.8488728502298</v>
      </c>
      <c r="R63" s="381"/>
      <c r="S63" s="381">
        <v>45585.665383934502</v>
      </c>
      <c r="T63" s="47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</row>
    <row r="64" spans="1:33">
      <c r="A64" s="418"/>
      <c r="B64" s="43"/>
      <c r="C64" s="40"/>
      <c r="D64" s="68"/>
      <c r="E64" s="40">
        <v>2015</v>
      </c>
      <c r="F64" s="40"/>
      <c r="G64" s="54">
        <v>2573</v>
      </c>
      <c r="H64" s="54"/>
      <c r="I64" s="54">
        <v>102552.11190410001</v>
      </c>
      <c r="J64" s="54"/>
      <c r="K64" s="54">
        <v>69057.939058000004</v>
      </c>
      <c r="L64" s="54"/>
      <c r="M64" s="54">
        <v>33494.172846100002</v>
      </c>
      <c r="N64" s="54"/>
      <c r="O64" s="382">
        <v>99280</v>
      </c>
      <c r="P64" s="382"/>
      <c r="Q64" s="382">
        <v>2666.6333989999998</v>
      </c>
      <c r="R64" s="382"/>
      <c r="S64" s="382">
        <v>31651.640372000002</v>
      </c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</row>
    <row r="65" spans="1:33">
      <c r="A65" s="418"/>
      <c r="B65" s="43"/>
      <c r="C65" s="40"/>
      <c r="D65" s="68"/>
      <c r="E65" s="40"/>
      <c r="F65" s="40"/>
      <c r="G65" s="54"/>
      <c r="H65" s="54"/>
      <c r="I65" s="54"/>
      <c r="J65" s="54"/>
      <c r="K65" s="54"/>
      <c r="L65" s="54"/>
      <c r="M65" s="54"/>
      <c r="N65" s="54"/>
      <c r="O65" s="382"/>
      <c r="P65" s="382"/>
      <c r="Q65" s="382"/>
      <c r="R65" s="382"/>
      <c r="S65" s="382"/>
      <c r="T65" s="40"/>
      <c r="U65" s="40"/>
    </row>
    <row r="66" spans="1:33" ht="9.9" customHeight="1">
      <c r="A66" s="418"/>
      <c r="B66" s="43"/>
      <c r="C66" s="40"/>
      <c r="D66" s="64"/>
      <c r="E66" s="41"/>
      <c r="F66" s="41"/>
      <c r="G66" s="74"/>
      <c r="H66" s="75"/>
      <c r="I66" s="74"/>
      <c r="J66" s="75"/>
      <c r="K66" s="74"/>
      <c r="L66" s="75"/>
      <c r="M66" s="74"/>
      <c r="N66" s="75"/>
      <c r="O66" s="383"/>
      <c r="P66" s="384"/>
      <c r="Q66" s="383"/>
      <c r="R66" s="384"/>
      <c r="S66" s="383"/>
      <c r="T66" s="41"/>
      <c r="U66" s="41"/>
    </row>
    <row r="67" spans="1:33">
      <c r="A67" s="418"/>
      <c r="B67" s="43"/>
      <c r="C67" s="40"/>
      <c r="D67" s="67" t="s">
        <v>155</v>
      </c>
      <c r="E67" s="47">
        <v>2022</v>
      </c>
      <c r="F67" s="40"/>
      <c r="G67" s="73">
        <v>16808</v>
      </c>
      <c r="H67" s="73"/>
      <c r="I67" s="73">
        <v>516377.21308256401</v>
      </c>
      <c r="J67" s="73"/>
      <c r="K67" s="73">
        <v>386908.21489608102</v>
      </c>
      <c r="L67" s="73"/>
      <c r="M67" s="73">
        <v>129468.998186483</v>
      </c>
      <c r="N67" s="73"/>
      <c r="O67" s="381">
        <v>723767</v>
      </c>
      <c r="P67" s="381"/>
      <c r="Q67" s="381">
        <v>29845.040724505401</v>
      </c>
      <c r="R67" s="381"/>
      <c r="S67" s="381">
        <v>85133.7920169032</v>
      </c>
      <c r="T67" s="47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</row>
    <row r="68" spans="1:33">
      <c r="A68" s="418"/>
      <c r="B68" s="43"/>
      <c r="C68" s="40"/>
      <c r="D68" s="68"/>
      <c r="E68" s="40">
        <v>2015</v>
      </c>
      <c r="F68" s="40"/>
      <c r="G68" s="54">
        <v>10027</v>
      </c>
      <c r="H68" s="54"/>
      <c r="I68" s="54">
        <v>308031.46300346003</v>
      </c>
      <c r="J68" s="54"/>
      <c r="K68" s="54">
        <v>233673.716594</v>
      </c>
      <c r="L68" s="54"/>
      <c r="M68" s="54">
        <v>74357.74640946</v>
      </c>
      <c r="N68" s="54"/>
      <c r="O68" s="382">
        <v>646165</v>
      </c>
      <c r="P68" s="382"/>
      <c r="Q68" s="382">
        <v>21285.683577</v>
      </c>
      <c r="R68" s="382"/>
      <c r="S68" s="382">
        <v>67549.907955000002</v>
      </c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</row>
    <row r="69" spans="1:33">
      <c r="A69" s="418"/>
      <c r="B69" s="43"/>
      <c r="C69" s="40"/>
      <c r="D69" s="68"/>
      <c r="E69" s="40"/>
      <c r="F69" s="40"/>
      <c r="G69" s="54"/>
      <c r="H69" s="54"/>
      <c r="I69" s="54"/>
      <c r="J69" s="54"/>
      <c r="K69" s="54"/>
      <c r="L69" s="54"/>
      <c r="M69" s="54"/>
      <c r="N69" s="54"/>
      <c r="O69" s="382"/>
      <c r="P69" s="382"/>
      <c r="Q69" s="382"/>
      <c r="R69" s="382"/>
      <c r="S69" s="382"/>
      <c r="T69" s="40"/>
      <c r="U69" s="40"/>
    </row>
    <row r="70" spans="1:33" ht="9.9" customHeight="1">
      <c r="A70" s="418"/>
      <c r="B70" s="43"/>
      <c r="C70" s="40"/>
      <c r="D70" s="64"/>
      <c r="E70" s="41"/>
      <c r="F70" s="41"/>
      <c r="G70" s="74"/>
      <c r="H70" s="75"/>
      <c r="I70" s="74"/>
      <c r="J70" s="75"/>
      <c r="K70" s="74"/>
      <c r="L70" s="75"/>
      <c r="M70" s="74"/>
      <c r="N70" s="75"/>
      <c r="O70" s="383"/>
      <c r="P70" s="384"/>
      <c r="Q70" s="383"/>
      <c r="R70" s="384"/>
      <c r="S70" s="383"/>
      <c r="T70" s="41"/>
      <c r="U70" s="41"/>
    </row>
    <row r="71" spans="1:33">
      <c r="A71" s="418"/>
      <c r="B71" s="43"/>
      <c r="C71" s="40"/>
      <c r="D71" s="67" t="s">
        <v>156</v>
      </c>
      <c r="E71" s="47">
        <v>2022</v>
      </c>
      <c r="F71" s="40"/>
      <c r="G71" s="73">
        <v>1870</v>
      </c>
      <c r="H71" s="73"/>
      <c r="I71" s="73">
        <v>47321.803314555997</v>
      </c>
      <c r="J71" s="73"/>
      <c r="K71" s="73">
        <v>33303.590793679599</v>
      </c>
      <c r="L71" s="73"/>
      <c r="M71" s="73">
        <v>14018.212520876399</v>
      </c>
      <c r="N71" s="73"/>
      <c r="O71" s="381">
        <v>26516</v>
      </c>
      <c r="P71" s="381"/>
      <c r="Q71" s="381">
        <v>1541.4250964929799</v>
      </c>
      <c r="R71" s="381"/>
      <c r="S71" s="381">
        <v>10167.678804188599</v>
      </c>
      <c r="T71" s="47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</row>
    <row r="72" spans="1:33">
      <c r="A72" s="418"/>
      <c r="B72" s="43"/>
      <c r="C72" s="40"/>
      <c r="D72" s="68"/>
      <c r="E72" s="40">
        <v>2015</v>
      </c>
      <c r="F72" s="40"/>
      <c r="G72" s="54">
        <v>2023</v>
      </c>
      <c r="H72" s="54"/>
      <c r="I72" s="54">
        <v>38072.785799199999</v>
      </c>
      <c r="J72" s="54"/>
      <c r="K72" s="54">
        <v>25842.348553</v>
      </c>
      <c r="L72" s="54"/>
      <c r="M72" s="54">
        <v>12230.437246199999</v>
      </c>
      <c r="N72" s="54"/>
      <c r="O72" s="382">
        <v>23839</v>
      </c>
      <c r="P72" s="382"/>
      <c r="Q72" s="382">
        <v>980.58845799999995</v>
      </c>
      <c r="R72" s="382"/>
      <c r="S72" s="382">
        <v>19958.604388</v>
      </c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</row>
    <row r="73" spans="1:33">
      <c r="A73" s="418"/>
      <c r="B73" s="43"/>
      <c r="C73" s="40"/>
      <c r="D73" s="68"/>
      <c r="E73" s="40"/>
      <c r="F73" s="40"/>
      <c r="G73" s="54"/>
      <c r="H73" s="54"/>
      <c r="I73" s="54"/>
      <c r="J73" s="54"/>
      <c r="K73" s="54"/>
      <c r="L73" s="54"/>
      <c r="M73" s="54"/>
      <c r="N73" s="54"/>
      <c r="O73" s="382"/>
      <c r="P73" s="382"/>
      <c r="Q73" s="382"/>
      <c r="R73" s="382"/>
      <c r="S73" s="382"/>
      <c r="T73" s="40"/>
      <c r="U73" s="40"/>
    </row>
    <row r="74" spans="1:33" ht="9" customHeight="1">
      <c r="A74" s="418"/>
      <c r="B74" s="43"/>
      <c r="C74" s="40"/>
      <c r="D74" s="64"/>
      <c r="E74" s="41"/>
      <c r="F74" s="41"/>
      <c r="G74" s="74"/>
      <c r="H74" s="75"/>
      <c r="I74" s="74"/>
      <c r="J74" s="75"/>
      <c r="K74" s="74"/>
      <c r="L74" s="75"/>
      <c r="M74" s="74"/>
      <c r="N74" s="75"/>
      <c r="O74" s="383"/>
      <c r="P74" s="384"/>
      <c r="Q74" s="383"/>
      <c r="R74" s="384"/>
      <c r="S74" s="383"/>
      <c r="T74" s="41"/>
      <c r="U74" s="41"/>
    </row>
    <row r="75" spans="1:33">
      <c r="A75" s="418"/>
      <c r="B75" s="43"/>
      <c r="C75" s="40"/>
      <c r="D75" s="67" t="s">
        <v>157</v>
      </c>
      <c r="E75" s="47">
        <v>2022</v>
      </c>
      <c r="F75" s="40"/>
      <c r="G75" s="73">
        <v>1632</v>
      </c>
      <c r="H75" s="73"/>
      <c r="I75" s="73">
        <v>11446.2688988838</v>
      </c>
      <c r="J75" s="73"/>
      <c r="K75" s="73">
        <v>8201.2320644314495</v>
      </c>
      <c r="L75" s="73"/>
      <c r="M75" s="73">
        <v>3245.0368344523899</v>
      </c>
      <c r="N75" s="73"/>
      <c r="O75" s="381">
        <v>37617</v>
      </c>
      <c r="P75" s="381"/>
      <c r="Q75" s="381">
        <v>1449.01516058418</v>
      </c>
      <c r="R75" s="381"/>
      <c r="S75" s="381">
        <v>3457.0746540701098</v>
      </c>
      <c r="T75" s="47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</row>
    <row r="76" spans="1:33">
      <c r="A76" s="418"/>
      <c r="B76" s="43"/>
      <c r="C76" s="40"/>
      <c r="D76" s="68"/>
      <c r="E76" s="40">
        <v>2015</v>
      </c>
      <c r="F76" s="40"/>
      <c r="G76" s="54">
        <v>5231</v>
      </c>
      <c r="H76" s="54"/>
      <c r="I76" s="54">
        <v>22770.640275649999</v>
      </c>
      <c r="J76" s="54"/>
      <c r="K76" s="54">
        <v>15999.787313000001</v>
      </c>
      <c r="L76" s="54"/>
      <c r="M76" s="54">
        <v>6770.8529626500003</v>
      </c>
      <c r="N76" s="54"/>
      <c r="O76" s="382">
        <v>96686</v>
      </c>
      <c r="P76" s="382"/>
      <c r="Q76" s="382">
        <v>3048.1342490000002</v>
      </c>
      <c r="R76" s="382"/>
      <c r="S76" s="382">
        <v>5644.314386</v>
      </c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</row>
    <row r="77" spans="1:33">
      <c r="A77" s="418"/>
      <c r="B77" s="43"/>
      <c r="C77" s="40"/>
      <c r="D77" s="68"/>
      <c r="E77" s="40"/>
      <c r="F77" s="40"/>
      <c r="G77" s="54"/>
      <c r="H77" s="54"/>
      <c r="I77" s="54"/>
      <c r="J77" s="54"/>
      <c r="K77" s="54"/>
      <c r="L77" s="54"/>
      <c r="M77" s="54"/>
      <c r="N77" s="54"/>
      <c r="O77" s="382"/>
      <c r="P77" s="382"/>
      <c r="Q77" s="382"/>
      <c r="R77" s="382"/>
      <c r="S77" s="382"/>
      <c r="T77" s="40"/>
      <c r="U77" s="40"/>
    </row>
    <row r="78" spans="1:33" ht="9" customHeight="1">
      <c r="A78" s="418"/>
      <c r="B78" s="43"/>
      <c r="C78" s="40"/>
      <c r="D78" s="64"/>
      <c r="E78" s="41"/>
      <c r="F78" s="41"/>
      <c r="G78" s="74"/>
      <c r="H78" s="75"/>
      <c r="I78" s="74"/>
      <c r="J78" s="75"/>
      <c r="K78" s="74"/>
      <c r="L78" s="75"/>
      <c r="M78" s="74"/>
      <c r="N78" s="75"/>
      <c r="O78" s="383"/>
      <c r="P78" s="384"/>
      <c r="Q78" s="383"/>
      <c r="R78" s="384"/>
      <c r="S78" s="383"/>
      <c r="T78" s="41"/>
      <c r="U78" s="41"/>
    </row>
    <row r="79" spans="1:33">
      <c r="A79" s="418"/>
      <c r="B79" s="43"/>
      <c r="C79" s="40"/>
      <c r="D79" s="67" t="s">
        <v>158</v>
      </c>
      <c r="E79" s="47">
        <v>2022</v>
      </c>
      <c r="F79" s="40"/>
      <c r="G79" s="73">
        <v>134</v>
      </c>
      <c r="H79" s="73"/>
      <c r="I79" s="73">
        <v>3514.5843299100002</v>
      </c>
      <c r="J79" s="73"/>
      <c r="K79" s="73">
        <v>2072.4013884532001</v>
      </c>
      <c r="L79" s="73"/>
      <c r="M79" s="73">
        <v>1442.1829414568001</v>
      </c>
      <c r="N79" s="73"/>
      <c r="O79" s="381">
        <v>2748</v>
      </c>
      <c r="P79" s="381"/>
      <c r="Q79" s="381">
        <v>199.97243983064899</v>
      </c>
      <c r="R79" s="381"/>
      <c r="S79" s="381">
        <v>1081.356376</v>
      </c>
      <c r="T79" s="47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</row>
    <row r="80" spans="1:33">
      <c r="A80" s="418"/>
      <c r="B80" s="43"/>
      <c r="C80" s="40"/>
      <c r="D80" s="68"/>
      <c r="E80" s="40">
        <v>2015</v>
      </c>
      <c r="F80" s="40"/>
      <c r="G80" s="54">
        <v>120</v>
      </c>
      <c r="H80" s="54"/>
      <c r="I80" s="54">
        <v>2453.8685780000001</v>
      </c>
      <c r="J80" s="54"/>
      <c r="K80" s="54">
        <v>1416.933841</v>
      </c>
      <c r="L80" s="54"/>
      <c r="M80" s="54">
        <v>1036.934737</v>
      </c>
      <c r="N80" s="54"/>
      <c r="O80" s="382">
        <v>2722</v>
      </c>
      <c r="P80" s="382"/>
      <c r="Q80" s="382">
        <v>132.32205500000001</v>
      </c>
      <c r="R80" s="382"/>
      <c r="S80" s="382">
        <v>2419.1983559999999</v>
      </c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</row>
    <row r="81" spans="1:33">
      <c r="A81" s="418"/>
      <c r="B81" s="43"/>
      <c r="C81" s="40"/>
      <c r="D81" s="68"/>
      <c r="E81" s="40"/>
      <c r="F81" s="40"/>
      <c r="G81" s="54"/>
      <c r="H81" s="54"/>
      <c r="I81" s="54"/>
      <c r="J81" s="54"/>
      <c r="K81" s="54"/>
      <c r="L81" s="54"/>
      <c r="M81" s="54"/>
      <c r="N81" s="54"/>
      <c r="O81" s="382"/>
      <c r="P81" s="382"/>
      <c r="Q81" s="382"/>
      <c r="R81" s="382"/>
      <c r="S81" s="382"/>
      <c r="T81" s="40"/>
      <c r="U81" s="40"/>
    </row>
    <row r="82" spans="1:33" ht="9" customHeight="1">
      <c r="A82" s="418"/>
      <c r="B82" s="43"/>
      <c r="C82" s="40"/>
      <c r="D82" s="64"/>
      <c r="E82" s="41"/>
      <c r="F82" s="41"/>
      <c r="G82" s="74"/>
      <c r="H82" s="75"/>
      <c r="I82" s="74"/>
      <c r="J82" s="75"/>
      <c r="K82" s="74"/>
      <c r="L82" s="75"/>
      <c r="M82" s="74"/>
      <c r="N82" s="75"/>
      <c r="O82" s="383"/>
      <c r="P82" s="384"/>
      <c r="Q82" s="383"/>
      <c r="R82" s="384"/>
      <c r="S82" s="383"/>
      <c r="T82" s="41"/>
      <c r="U82" s="41"/>
    </row>
    <row r="83" spans="1:33">
      <c r="A83" s="418"/>
      <c r="B83" s="43"/>
      <c r="C83" s="40"/>
      <c r="D83" s="67" t="s">
        <v>159</v>
      </c>
      <c r="E83" s="47">
        <v>2022</v>
      </c>
      <c r="F83" s="40"/>
      <c r="G83" s="73">
        <v>31</v>
      </c>
      <c r="H83" s="73"/>
      <c r="I83" s="73">
        <v>8.4996639999999992</v>
      </c>
      <c r="J83" s="73"/>
      <c r="K83" s="73">
        <v>4.2360061199999999</v>
      </c>
      <c r="L83" s="73"/>
      <c r="M83" s="73">
        <v>4.2636578800000002</v>
      </c>
      <c r="N83" s="73"/>
      <c r="O83" s="381">
        <v>182</v>
      </c>
      <c r="P83" s="381"/>
      <c r="Q83" s="381">
        <v>3.9293315360216101</v>
      </c>
      <c r="R83" s="381"/>
      <c r="S83" s="381">
        <v>1.2357899999999999</v>
      </c>
      <c r="T83" s="47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</row>
    <row r="84" spans="1:33" s="96" customFormat="1">
      <c r="A84" s="418"/>
      <c r="B84" s="97"/>
      <c r="C84" s="98"/>
      <c r="D84" s="99"/>
      <c r="E84" s="100">
        <v>2015</v>
      </c>
      <c r="F84" s="100"/>
      <c r="G84" s="101">
        <v>16</v>
      </c>
      <c r="H84" s="101"/>
      <c r="I84" s="101">
        <v>1.5519419999999999</v>
      </c>
      <c r="J84" s="101"/>
      <c r="K84" s="101">
        <v>0.89403999999999995</v>
      </c>
      <c r="L84" s="101"/>
      <c r="M84" s="101">
        <v>0.65790199999999999</v>
      </c>
      <c r="N84" s="101"/>
      <c r="O84" s="385">
        <v>32</v>
      </c>
      <c r="P84" s="385"/>
      <c r="Q84" s="385">
        <v>0.41042800000000002</v>
      </c>
      <c r="R84" s="385"/>
      <c r="S84" s="385">
        <v>0.39161000000000001</v>
      </c>
      <c r="T84" s="10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</row>
    <row r="85" spans="1:33" s="96" customFormat="1">
      <c r="A85" s="418"/>
      <c r="B85" s="97"/>
      <c r="C85" s="98"/>
      <c r="D85" s="99"/>
      <c r="E85" s="100"/>
      <c r="F85" s="100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</row>
    <row r="86" spans="1:33" ht="9" customHeight="1">
      <c r="A86" s="418"/>
      <c r="B86" s="43"/>
      <c r="C86" s="40"/>
      <c r="D86" s="64"/>
      <c r="E86" s="41"/>
      <c r="F86" s="41"/>
      <c r="G86" s="74"/>
      <c r="H86" s="75"/>
      <c r="I86" s="74"/>
      <c r="J86" s="75"/>
      <c r="K86" s="74"/>
      <c r="L86" s="75"/>
      <c r="M86" s="74"/>
      <c r="N86" s="75"/>
      <c r="O86" s="74"/>
      <c r="P86" s="75"/>
      <c r="Q86" s="74"/>
      <c r="R86" s="75"/>
      <c r="S86" s="74"/>
    </row>
    <row r="87" spans="1:33" ht="9.9" customHeight="1">
      <c r="B87" s="86"/>
      <c r="N87" s="86"/>
      <c r="O87" s="86"/>
      <c r="P87" s="86"/>
      <c r="Q87" s="86"/>
      <c r="R87" s="86"/>
      <c r="S87" s="86"/>
    </row>
    <row r="88" spans="1:33" s="37" customFormat="1" ht="50.25" customHeight="1">
      <c r="A88" s="4"/>
      <c r="B88" s="424"/>
      <c r="C88" s="425"/>
      <c r="D88" s="425"/>
      <c r="E88" s="425"/>
      <c r="F88" s="425"/>
      <c r="G88" s="425"/>
      <c r="H88" s="425"/>
      <c r="I88" s="425"/>
      <c r="J88" s="425"/>
      <c r="K88" s="425"/>
      <c r="L88" s="425"/>
      <c r="M88" s="425"/>
      <c r="N88" s="80"/>
      <c r="O88" s="80"/>
      <c r="P88" s="80"/>
      <c r="Q88" s="85"/>
      <c r="R88" s="5"/>
      <c r="S88" s="5"/>
      <c r="T88" s="95"/>
      <c r="U88" s="95"/>
    </row>
    <row r="95" spans="1:33"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</row>
    <row r="101" spans="5:19"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</row>
  </sheetData>
  <mergeCells count="11">
    <mergeCell ref="B88:M88"/>
    <mergeCell ref="A1:A42"/>
    <mergeCell ref="A47:A86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97"/>
  <sheetViews>
    <sheetView showGridLines="0" view="pageBreakPreview" topLeftCell="A54" zoomScale="115" zoomScaleNormal="100" zoomScaleSheetLayoutView="115" workbookViewId="0">
      <selection activeCell="M13" sqref="M13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5.88671875" customWidth="1"/>
    <col min="12" max="12" width="2.33203125" customWidth="1"/>
    <col min="13" max="13" width="15.33203125" customWidth="1"/>
    <col min="14" max="14" width="2.33203125" customWidth="1"/>
    <col min="15" max="15" width="16.6640625" customWidth="1"/>
    <col min="16" max="16" width="2.33203125" customWidth="1"/>
    <col min="17" max="17" width="15.44140625" customWidth="1"/>
    <col min="18" max="18" width="2.33203125" customWidth="1"/>
    <col min="19" max="19" width="16.6640625" customWidth="1"/>
    <col min="22" max="22" width="1.6640625" customWidth="1"/>
    <col min="24" max="24" width="1.6640625" customWidth="1"/>
    <col min="26" max="26" width="1.6640625" customWidth="1"/>
    <col min="28" max="28" width="1.6640625" customWidth="1"/>
    <col min="30" max="30" width="1.6640625" customWidth="1"/>
    <col min="32" max="32" width="1.6640625" customWidth="1"/>
  </cols>
  <sheetData>
    <row r="1" spans="1:33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33" ht="36" customHeight="1">
      <c r="A2" s="418"/>
      <c r="B2" s="42"/>
      <c r="C2" s="421" t="s">
        <v>171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33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33" ht="69.900000000000006" customHeight="1">
      <c r="A4" s="418"/>
      <c r="B4" s="46"/>
      <c r="C4" s="423" t="s">
        <v>151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  <c r="U4" s="47"/>
      <c r="V4" s="41"/>
      <c r="W4" s="47"/>
      <c r="X4" s="41"/>
      <c r="Y4" s="76"/>
      <c r="Z4" s="41"/>
      <c r="AA4" s="47"/>
      <c r="AB4" s="41"/>
      <c r="AC4" s="47"/>
      <c r="AD4" s="41"/>
      <c r="AE4" s="47"/>
      <c r="AF4" s="41"/>
      <c r="AG4" s="76"/>
    </row>
    <row r="5" spans="1:33" ht="27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  <c r="U5" s="93"/>
    </row>
    <row r="6" spans="1:33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33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33">
      <c r="A8" s="418"/>
      <c r="B8" s="43"/>
      <c r="C8" s="411" t="s">
        <v>40</v>
      </c>
      <c r="D8" s="411"/>
      <c r="E8" s="47">
        <v>2022</v>
      </c>
      <c r="F8" s="40"/>
      <c r="G8" s="53">
        <f>SUM(G13,G17,G21,G25,G29,G33,G37,G41,G55,G59,G63,G67,G71,G75,G79,G83)</f>
        <v>71062</v>
      </c>
      <c r="H8" s="53"/>
      <c r="I8" s="53">
        <f>SUM(I13,I17,I21,I25,I29,I33,I37,I41,I55,I59,I63,I67,I71,I75,I79,I83)</f>
        <v>205053.06656499999</v>
      </c>
      <c r="J8" s="53"/>
      <c r="K8" s="53">
        <f>SUM(K13,K17,K21,K25,K29,K33,K37,K41,K55,K59,K63,K67,K71,K75,K79,K83)</f>
        <v>139313.52217299998</v>
      </c>
      <c r="L8" s="53"/>
      <c r="M8" s="53">
        <f>SUM(M13,M17,M21,M25,M29,M33,M37,M41,M55,M59,M63,M67,M71,M75,M79,M83)</f>
        <v>65739.544392000011</v>
      </c>
      <c r="N8" s="53"/>
      <c r="O8" s="53">
        <f>SUM(O13,O17,O21,O25,O29,O33,O37,O41,O55,O59,O63,O67,O71,O75,O79,O83)</f>
        <v>1242412</v>
      </c>
      <c r="P8" s="53"/>
      <c r="Q8" s="53">
        <f>SUM(Q13,Q17,Q21,Q25,Q29,Q33,Q37,Q41,Q55,Q59,Q63,Q67,Q71,Q75,Q79,Q83)</f>
        <v>36426.06251243611</v>
      </c>
      <c r="R8" s="53"/>
      <c r="S8" s="53">
        <f>SUM(S13,S17,S21,S25,S29,S33,S37,S41,S55,S59,S63,S67,S71,S75,S79,S83)</f>
        <v>27618.877887608873</v>
      </c>
      <c r="U8" s="94"/>
      <c r="W8" s="94"/>
      <c r="Y8" s="94"/>
      <c r="AA8" s="94"/>
      <c r="AC8" s="94"/>
      <c r="AE8" s="94"/>
      <c r="AG8" s="94"/>
    </row>
    <row r="9" spans="1:33">
      <c r="A9" s="418"/>
      <c r="B9" s="43"/>
      <c r="C9" s="411"/>
      <c r="D9" s="411"/>
      <c r="E9" s="41">
        <v>2015</v>
      </c>
      <c r="F9" s="40"/>
      <c r="G9" s="54">
        <f>SUM(G14,G18,G22,G26,G30,G34,G38,G42,G56,G60,G64,G68,G72,G76,G80,G84)</f>
        <v>40558</v>
      </c>
      <c r="H9" s="54"/>
      <c r="I9" s="54">
        <f>SUM(I14,I18,I22,I26,I30,I34,I38,I42,I56,I60,I64,I68,I72,I76,I80,I84)</f>
        <v>177938.69407700002</v>
      </c>
      <c r="J9" s="54"/>
      <c r="K9" s="54">
        <f>SUM(K14,K18,K22,K26,K30,K34,K38,K42,K56,K60,K64,K68,K72,K76,K80,K84)</f>
        <v>114754.353795</v>
      </c>
      <c r="L9" s="54"/>
      <c r="M9" s="54">
        <f>SUM(M14,M18,M22,M26,M30,M34,M38,M42,M56,M60,M64,M68,M72,M76,M80,M84)</f>
        <v>63184.340281999997</v>
      </c>
      <c r="N9" s="54"/>
      <c r="O9" s="54">
        <f>SUM(O14,O18,O22,O26,O30,O34,O38,O42,O56,O60,O64,O68,O72,O76,O80,O84)</f>
        <v>1290474</v>
      </c>
      <c r="P9" s="54"/>
      <c r="Q9" s="54">
        <f>SUM(Q14,Q18,Q22,Q26,Q30,Q34,Q38,Q42,Q56,Q60,Q64,Q68,Q72,Q76,Q80,Q84)</f>
        <v>32899.322445999998</v>
      </c>
      <c r="R9" s="54"/>
      <c r="S9" s="54">
        <f>SUM(S14,S18,S22,S26,S30,S34,S38,S42,S56,S60,S64,S68,S72,S76,S80,S84)</f>
        <v>25105.605219999998</v>
      </c>
      <c r="U9" s="94"/>
      <c r="W9" s="94"/>
      <c r="Y9" s="94"/>
      <c r="AA9" s="94"/>
      <c r="AC9" s="94"/>
      <c r="AE9" s="94"/>
      <c r="AG9" s="94"/>
    </row>
    <row r="10" spans="1:33">
      <c r="A10" s="418"/>
      <c r="B10" s="43"/>
      <c r="C10" s="411"/>
      <c r="D10" s="411"/>
      <c r="E10" s="40"/>
      <c r="F10" s="40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U10" s="94"/>
      <c r="W10" s="94"/>
      <c r="Y10" s="94"/>
      <c r="AA10" s="94"/>
      <c r="AC10" s="94"/>
      <c r="AE10" s="94"/>
      <c r="AG10" s="94"/>
    </row>
    <row r="11" spans="1:33" ht="9.9" customHeight="1">
      <c r="A11" s="418"/>
      <c r="B11" s="43"/>
      <c r="C11" s="49"/>
      <c r="D11" s="49"/>
      <c r="E11" s="49"/>
      <c r="F11" s="55"/>
      <c r="G11" s="89"/>
      <c r="H11" s="90"/>
      <c r="I11" s="89"/>
      <c r="J11" s="90"/>
      <c r="K11" s="89"/>
      <c r="L11" s="90"/>
      <c r="M11" s="89"/>
      <c r="N11" s="90"/>
      <c r="O11" s="89"/>
      <c r="P11" s="90"/>
      <c r="Q11" s="89"/>
      <c r="R11" s="90"/>
      <c r="S11" s="89"/>
    </row>
    <row r="12" spans="1:33" ht="9.9" customHeight="1">
      <c r="A12" s="418"/>
      <c r="B12" s="58"/>
      <c r="C12" s="40"/>
      <c r="D12" s="40"/>
      <c r="E12" s="40"/>
      <c r="F12" s="5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</row>
    <row r="13" spans="1:33">
      <c r="A13" s="418"/>
      <c r="B13" s="43"/>
      <c r="C13" s="40"/>
      <c r="D13" s="419" t="s">
        <v>142</v>
      </c>
      <c r="E13" s="47">
        <v>2022</v>
      </c>
      <c r="F13" s="40"/>
      <c r="G13" s="73">
        <v>9577</v>
      </c>
      <c r="H13" s="73"/>
      <c r="I13" s="73">
        <v>23703.037863000001</v>
      </c>
      <c r="J13" s="73"/>
      <c r="K13" s="73">
        <v>16660.304034000001</v>
      </c>
      <c r="L13" s="73"/>
      <c r="M13" s="73">
        <v>7042.7338289999998</v>
      </c>
      <c r="N13" s="73"/>
      <c r="O13" s="73">
        <v>160253</v>
      </c>
      <c r="P13" s="73"/>
      <c r="Q13" s="73">
        <v>4468.3290100000004</v>
      </c>
      <c r="R13" s="73"/>
      <c r="S13" s="73">
        <v>3466.9881035898002</v>
      </c>
      <c r="T13" s="47"/>
    </row>
    <row r="14" spans="1:33">
      <c r="A14" s="418"/>
      <c r="B14" s="43"/>
      <c r="C14" s="40"/>
      <c r="D14" s="419"/>
      <c r="E14" s="40">
        <v>2015</v>
      </c>
      <c r="F14" s="40"/>
      <c r="G14" s="54">
        <v>5023</v>
      </c>
      <c r="H14" s="54"/>
      <c r="I14" s="54">
        <v>35825.335419000003</v>
      </c>
      <c r="J14" s="54"/>
      <c r="K14" s="54">
        <v>23089.041544</v>
      </c>
      <c r="L14" s="54"/>
      <c r="M14" s="54">
        <v>12736.293874999999</v>
      </c>
      <c r="N14" s="54"/>
      <c r="O14" s="54">
        <v>240493</v>
      </c>
      <c r="P14" s="54"/>
      <c r="Q14" s="54">
        <v>5952.721845</v>
      </c>
      <c r="R14" s="54"/>
      <c r="S14" s="54">
        <v>5215.9641250000004</v>
      </c>
      <c r="T14" s="40"/>
    </row>
    <row r="15" spans="1:33">
      <c r="A15" s="418"/>
      <c r="B15" s="43"/>
      <c r="C15" s="40"/>
      <c r="D15" s="419"/>
      <c r="E15" s="40"/>
      <c r="F15" s="40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40"/>
    </row>
    <row r="16" spans="1:33" ht="9.9" customHeight="1">
      <c r="A16" s="418"/>
      <c r="B16" s="43"/>
      <c r="C16" s="40"/>
      <c r="D16" s="40"/>
      <c r="E16" s="41"/>
      <c r="F16" s="41"/>
      <c r="G16" s="74"/>
      <c r="H16" s="75"/>
      <c r="I16" s="74"/>
      <c r="J16" s="75"/>
      <c r="K16" s="74"/>
      <c r="L16" s="75"/>
      <c r="M16" s="74"/>
      <c r="N16" s="75"/>
      <c r="O16" s="74"/>
      <c r="P16" s="75"/>
      <c r="Q16" s="74"/>
      <c r="R16" s="75"/>
      <c r="S16" s="74"/>
      <c r="T16" s="41"/>
    </row>
    <row r="17" spans="1:20">
      <c r="A17" s="418"/>
      <c r="B17" s="43"/>
      <c r="C17" s="40"/>
      <c r="D17" s="419" t="s">
        <v>143</v>
      </c>
      <c r="E17" s="47">
        <v>2022</v>
      </c>
      <c r="F17" s="40"/>
      <c r="G17" s="73">
        <v>3570</v>
      </c>
      <c r="H17" s="73"/>
      <c r="I17" s="73">
        <v>6498.0982960000001</v>
      </c>
      <c r="J17" s="73"/>
      <c r="K17" s="73">
        <v>4372.1182740000004</v>
      </c>
      <c r="L17" s="73"/>
      <c r="M17" s="73">
        <v>2125.9800220000002</v>
      </c>
      <c r="N17" s="73"/>
      <c r="O17" s="73">
        <v>31534</v>
      </c>
      <c r="P17" s="73"/>
      <c r="Q17" s="73">
        <v>841.61257832192996</v>
      </c>
      <c r="R17" s="73"/>
      <c r="S17" s="73">
        <v>651.13195240194898</v>
      </c>
      <c r="T17" s="47"/>
    </row>
    <row r="18" spans="1:20">
      <c r="A18" s="418"/>
      <c r="B18" s="43"/>
      <c r="C18" s="40"/>
      <c r="D18" s="419"/>
      <c r="E18" s="40">
        <v>2015</v>
      </c>
      <c r="F18" s="40"/>
      <c r="G18" s="54">
        <v>1515</v>
      </c>
      <c r="H18" s="54"/>
      <c r="I18" s="54">
        <v>3280.1849160000002</v>
      </c>
      <c r="J18" s="54"/>
      <c r="K18" s="54">
        <v>2240.068949</v>
      </c>
      <c r="L18" s="54"/>
      <c r="M18" s="54">
        <v>1040.115967</v>
      </c>
      <c r="N18" s="54"/>
      <c r="O18" s="54">
        <v>26895</v>
      </c>
      <c r="P18" s="54"/>
      <c r="Q18" s="54">
        <v>603.60916699999996</v>
      </c>
      <c r="R18" s="54"/>
      <c r="S18" s="54">
        <v>368.89419700000002</v>
      </c>
      <c r="T18" s="40"/>
    </row>
    <row r="19" spans="1:20">
      <c r="A19" s="418"/>
      <c r="B19" s="43"/>
      <c r="C19" s="40"/>
      <c r="D19" s="419"/>
      <c r="E19" s="41"/>
      <c r="F19" s="40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41"/>
    </row>
    <row r="20" spans="1:20" ht="9.9" customHeight="1">
      <c r="A20" s="418"/>
      <c r="B20" s="43"/>
      <c r="C20" s="64"/>
      <c r="D20" s="64"/>
      <c r="E20" s="41"/>
      <c r="F20" s="41"/>
      <c r="G20" s="74"/>
      <c r="H20" s="75"/>
      <c r="I20" s="74"/>
      <c r="J20" s="75"/>
      <c r="K20" s="74"/>
      <c r="L20" s="75"/>
      <c r="M20" s="74"/>
      <c r="N20" s="75"/>
      <c r="O20" s="74"/>
      <c r="P20" s="75"/>
      <c r="Q20" s="74"/>
      <c r="R20" s="75"/>
      <c r="S20" s="74"/>
      <c r="T20" s="41"/>
    </row>
    <row r="21" spans="1:20">
      <c r="A21" s="418"/>
      <c r="B21" s="43"/>
      <c r="C21" s="40"/>
      <c r="D21" s="65" t="s">
        <v>144</v>
      </c>
      <c r="E21" s="47">
        <v>2022</v>
      </c>
      <c r="F21" s="40"/>
      <c r="G21" s="73">
        <v>2542</v>
      </c>
      <c r="H21" s="73"/>
      <c r="I21" s="73">
        <v>3872.50272</v>
      </c>
      <c r="J21" s="73"/>
      <c r="K21" s="73">
        <v>2642.8670590000002</v>
      </c>
      <c r="L21" s="73"/>
      <c r="M21" s="73">
        <v>1229.635661</v>
      </c>
      <c r="N21" s="73"/>
      <c r="O21" s="73">
        <v>17350</v>
      </c>
      <c r="P21" s="73"/>
      <c r="Q21" s="73">
        <v>457.80353600000001</v>
      </c>
      <c r="R21" s="73"/>
      <c r="S21" s="73">
        <v>598.18782866239303</v>
      </c>
      <c r="T21" s="47"/>
    </row>
    <row r="22" spans="1:20">
      <c r="A22" s="418"/>
      <c r="B22" s="43"/>
      <c r="C22" s="40"/>
      <c r="D22" s="66"/>
      <c r="E22" s="40">
        <v>2015</v>
      </c>
      <c r="F22" s="40"/>
      <c r="G22" s="54">
        <v>696</v>
      </c>
      <c r="H22" s="54"/>
      <c r="I22" s="54">
        <v>3036.6995160000001</v>
      </c>
      <c r="J22" s="54"/>
      <c r="K22" s="54">
        <v>2056.8654029999998</v>
      </c>
      <c r="L22" s="54"/>
      <c r="M22" s="54">
        <v>979.834113</v>
      </c>
      <c r="N22" s="54"/>
      <c r="O22" s="54">
        <v>16678</v>
      </c>
      <c r="P22" s="54"/>
      <c r="Q22" s="54">
        <v>433.743853</v>
      </c>
      <c r="R22" s="54"/>
      <c r="S22" s="54">
        <v>649.84958900000004</v>
      </c>
      <c r="T22" s="40"/>
    </row>
    <row r="23" spans="1:20">
      <c r="A23" s="418"/>
      <c r="B23" s="43"/>
      <c r="C23" s="40"/>
      <c r="D23" s="66"/>
      <c r="E23" s="40"/>
      <c r="F23" s="40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0"/>
    </row>
    <row r="24" spans="1:20" ht="9.9" customHeight="1">
      <c r="A24" s="418"/>
      <c r="B24" s="43"/>
      <c r="C24" s="40"/>
      <c r="D24" s="66"/>
      <c r="E24" s="41"/>
      <c r="F24" s="41"/>
      <c r="G24" s="74"/>
      <c r="H24" s="75"/>
      <c r="I24" s="74"/>
      <c r="J24" s="75"/>
      <c r="K24" s="74"/>
      <c r="L24" s="75"/>
      <c r="M24" s="74"/>
      <c r="N24" s="75"/>
      <c r="O24" s="74"/>
      <c r="P24" s="75"/>
      <c r="Q24" s="74"/>
      <c r="R24" s="75"/>
      <c r="S24" s="74"/>
      <c r="T24" s="41"/>
    </row>
    <row r="25" spans="1:20">
      <c r="A25" s="418"/>
      <c r="B25" s="43"/>
      <c r="C25" s="40"/>
      <c r="D25" s="67" t="s">
        <v>145</v>
      </c>
      <c r="E25" s="47">
        <v>2022</v>
      </c>
      <c r="F25" s="40"/>
      <c r="G25" s="73">
        <v>2956</v>
      </c>
      <c r="H25" s="73"/>
      <c r="I25" s="73">
        <v>2968.6716649999998</v>
      </c>
      <c r="J25" s="73"/>
      <c r="K25" s="73">
        <v>2006.215121</v>
      </c>
      <c r="L25" s="73"/>
      <c r="M25" s="73">
        <v>962.45654400000001</v>
      </c>
      <c r="N25" s="73"/>
      <c r="O25" s="73">
        <v>23564</v>
      </c>
      <c r="P25" s="73"/>
      <c r="Q25" s="73">
        <v>570.30027800000005</v>
      </c>
      <c r="R25" s="73"/>
      <c r="S25" s="73">
        <v>407.65213441279701</v>
      </c>
      <c r="T25" s="47"/>
    </row>
    <row r="26" spans="1:20">
      <c r="A26" s="418"/>
      <c r="B26" s="43"/>
      <c r="C26" s="40"/>
      <c r="D26" s="68"/>
      <c r="E26" s="40">
        <v>2015</v>
      </c>
      <c r="F26" s="40"/>
      <c r="G26" s="54">
        <v>1457</v>
      </c>
      <c r="H26" s="54"/>
      <c r="I26" s="54">
        <v>2959.8696049999999</v>
      </c>
      <c r="J26" s="54"/>
      <c r="K26" s="54">
        <v>1973.383415</v>
      </c>
      <c r="L26" s="54"/>
      <c r="M26" s="54">
        <v>986.48618999999997</v>
      </c>
      <c r="N26" s="54"/>
      <c r="O26" s="54">
        <v>21763</v>
      </c>
      <c r="P26" s="54"/>
      <c r="Q26" s="54">
        <v>477.75993299999999</v>
      </c>
      <c r="R26" s="54"/>
      <c r="S26" s="54">
        <v>430.95312000000001</v>
      </c>
      <c r="T26" s="40"/>
    </row>
    <row r="27" spans="1:20">
      <c r="A27" s="418"/>
      <c r="B27" s="43"/>
      <c r="C27" s="40"/>
      <c r="D27" s="68"/>
      <c r="E27" s="40"/>
      <c r="F27" s="40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40"/>
    </row>
    <row r="28" spans="1:20" ht="9.9" customHeight="1">
      <c r="A28" s="418"/>
      <c r="B28" s="43"/>
      <c r="C28" s="40"/>
      <c r="D28" s="64"/>
      <c r="E28" s="41"/>
      <c r="F28" s="41"/>
      <c r="G28" s="74"/>
      <c r="H28" s="75"/>
      <c r="I28" s="74"/>
      <c r="J28" s="75"/>
      <c r="K28" s="74"/>
      <c r="L28" s="75"/>
      <c r="M28" s="74"/>
      <c r="N28" s="75"/>
      <c r="O28" s="74"/>
      <c r="P28" s="75"/>
      <c r="Q28" s="74"/>
      <c r="R28" s="75"/>
      <c r="S28" s="74"/>
      <c r="T28" s="41"/>
    </row>
    <row r="29" spans="1:20">
      <c r="A29" s="418"/>
      <c r="B29" s="43"/>
      <c r="C29" s="40"/>
      <c r="D29" s="67" t="s">
        <v>146</v>
      </c>
      <c r="E29" s="47">
        <v>2022</v>
      </c>
      <c r="F29" s="40"/>
      <c r="G29" s="73">
        <v>5227</v>
      </c>
      <c r="H29" s="73"/>
      <c r="I29" s="73">
        <v>5995.724827</v>
      </c>
      <c r="J29" s="73"/>
      <c r="K29" s="73">
        <v>4058.3987579999998</v>
      </c>
      <c r="L29" s="73"/>
      <c r="M29" s="73">
        <v>1937.326069</v>
      </c>
      <c r="N29" s="73"/>
      <c r="O29" s="73">
        <v>48528</v>
      </c>
      <c r="P29" s="73"/>
      <c r="Q29" s="73">
        <v>1193.62828577915</v>
      </c>
      <c r="R29" s="73"/>
      <c r="S29" s="73">
        <v>743.47800788841596</v>
      </c>
      <c r="T29" s="47"/>
    </row>
    <row r="30" spans="1:20">
      <c r="A30" s="418"/>
      <c r="B30" s="43"/>
      <c r="C30" s="40"/>
      <c r="D30" s="68"/>
      <c r="E30" s="40">
        <v>2015</v>
      </c>
      <c r="F30" s="40"/>
      <c r="G30" s="54">
        <v>3001</v>
      </c>
      <c r="H30" s="54"/>
      <c r="I30" s="54">
        <v>5147.9604099999997</v>
      </c>
      <c r="J30" s="54"/>
      <c r="K30" s="54">
        <v>3433.1457650000002</v>
      </c>
      <c r="L30" s="54"/>
      <c r="M30" s="54">
        <v>1714.8146449999999</v>
      </c>
      <c r="N30" s="54"/>
      <c r="O30" s="54">
        <v>48288</v>
      </c>
      <c r="P30" s="54"/>
      <c r="Q30" s="54">
        <v>1022.491708</v>
      </c>
      <c r="R30" s="54"/>
      <c r="S30" s="54">
        <v>591.23837600000002</v>
      </c>
      <c r="T30" s="40"/>
    </row>
    <row r="31" spans="1:20">
      <c r="A31" s="418"/>
      <c r="B31" s="43"/>
      <c r="C31" s="40"/>
      <c r="D31" s="68"/>
      <c r="E31" s="40"/>
      <c r="F31" s="40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40"/>
    </row>
    <row r="32" spans="1:20" ht="9.9" customHeight="1">
      <c r="A32" s="418"/>
      <c r="B32" s="43"/>
      <c r="C32" s="40"/>
      <c r="D32" s="64"/>
      <c r="E32" s="41"/>
      <c r="F32" s="41"/>
      <c r="G32" s="74"/>
      <c r="H32" s="75"/>
      <c r="I32" s="74"/>
      <c r="J32" s="75"/>
      <c r="K32" s="74"/>
      <c r="L32" s="75"/>
      <c r="M32" s="74"/>
      <c r="N32" s="75"/>
      <c r="O32" s="74"/>
      <c r="P32" s="75"/>
      <c r="Q32" s="74"/>
      <c r="R32" s="75"/>
      <c r="S32" s="74"/>
      <c r="T32" s="41"/>
    </row>
    <row r="33" spans="1:21">
      <c r="A33" s="418"/>
      <c r="B33" s="43"/>
      <c r="C33" s="40"/>
      <c r="D33" s="67" t="s">
        <v>147</v>
      </c>
      <c r="E33" s="47">
        <v>2022</v>
      </c>
      <c r="F33" s="40"/>
      <c r="G33" s="73">
        <v>3027</v>
      </c>
      <c r="H33" s="73"/>
      <c r="I33" s="73">
        <v>6966.1423420000001</v>
      </c>
      <c r="J33" s="73"/>
      <c r="K33" s="73">
        <v>4656.6338720000003</v>
      </c>
      <c r="L33" s="73"/>
      <c r="M33" s="73">
        <v>2309.5084700000002</v>
      </c>
      <c r="N33" s="73"/>
      <c r="O33" s="73">
        <v>45697</v>
      </c>
      <c r="P33" s="73"/>
      <c r="Q33" s="73">
        <v>1269.4514180000001</v>
      </c>
      <c r="R33" s="73"/>
      <c r="S33" s="73">
        <v>1007.45207295726</v>
      </c>
      <c r="T33" s="47"/>
    </row>
    <row r="34" spans="1:21">
      <c r="A34" s="418"/>
      <c r="B34" s="43"/>
      <c r="C34" s="40"/>
      <c r="D34" s="68"/>
      <c r="E34" s="40">
        <v>2015</v>
      </c>
      <c r="F34" s="40"/>
      <c r="G34" s="54">
        <v>2305</v>
      </c>
      <c r="H34" s="54"/>
      <c r="I34" s="54">
        <v>7836.1147819999996</v>
      </c>
      <c r="J34" s="54"/>
      <c r="K34" s="54">
        <v>5098.1021000000001</v>
      </c>
      <c r="L34" s="54"/>
      <c r="M34" s="54">
        <v>2738.012682</v>
      </c>
      <c r="N34" s="54"/>
      <c r="O34" s="54">
        <v>59471</v>
      </c>
      <c r="P34" s="54"/>
      <c r="Q34" s="54">
        <v>1593.1605979999999</v>
      </c>
      <c r="R34" s="54"/>
      <c r="S34" s="54">
        <v>1190.565302</v>
      </c>
      <c r="T34" s="40"/>
    </row>
    <row r="35" spans="1:21">
      <c r="A35" s="418"/>
      <c r="B35" s="43"/>
      <c r="C35" s="40"/>
      <c r="D35" s="68"/>
      <c r="E35" s="40"/>
      <c r="F35" s="40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40"/>
    </row>
    <row r="36" spans="1:21" ht="9.9" customHeight="1">
      <c r="A36" s="418"/>
      <c r="B36" s="43"/>
      <c r="C36" s="40"/>
      <c r="D36" s="64"/>
      <c r="E36" s="41"/>
      <c r="F36" s="41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41"/>
    </row>
    <row r="37" spans="1:21">
      <c r="A37" s="418"/>
      <c r="B37" s="43"/>
      <c r="C37" s="40"/>
      <c r="D37" s="67" t="s">
        <v>148</v>
      </c>
      <c r="E37" s="47">
        <v>2022</v>
      </c>
      <c r="F37" s="40"/>
      <c r="G37" s="73">
        <v>5085</v>
      </c>
      <c r="H37" s="73"/>
      <c r="I37" s="73">
        <v>8933.9030770000008</v>
      </c>
      <c r="J37" s="73"/>
      <c r="K37" s="73">
        <v>5974.704479</v>
      </c>
      <c r="L37" s="73"/>
      <c r="M37" s="73">
        <v>2959.1985979999999</v>
      </c>
      <c r="N37" s="73"/>
      <c r="O37" s="73">
        <v>66714</v>
      </c>
      <c r="P37" s="73"/>
      <c r="Q37" s="73">
        <v>1838.231773</v>
      </c>
      <c r="R37" s="73"/>
      <c r="S37" s="73">
        <v>1657.80186344863</v>
      </c>
      <c r="T37" s="47"/>
    </row>
    <row r="38" spans="1:21">
      <c r="A38" s="418"/>
      <c r="B38" s="43"/>
      <c r="C38" s="40"/>
      <c r="D38" s="68"/>
      <c r="E38" s="40">
        <v>2015</v>
      </c>
      <c r="F38" s="40"/>
      <c r="G38" s="54">
        <v>3169</v>
      </c>
      <c r="H38" s="54"/>
      <c r="I38" s="54">
        <v>7877.9005509999997</v>
      </c>
      <c r="J38" s="54"/>
      <c r="K38" s="54">
        <v>4864.2664450000002</v>
      </c>
      <c r="L38" s="54"/>
      <c r="M38" s="54">
        <v>3013.634106</v>
      </c>
      <c r="N38" s="54"/>
      <c r="O38" s="54">
        <v>67223</v>
      </c>
      <c r="P38" s="54"/>
      <c r="Q38" s="54">
        <v>1641.0416680000001</v>
      </c>
      <c r="R38" s="54"/>
      <c r="S38" s="54">
        <v>1848.2281439999999</v>
      </c>
      <c r="T38" s="40"/>
    </row>
    <row r="39" spans="1:21" ht="15" customHeight="1">
      <c r="A39" s="418"/>
      <c r="B39" s="43"/>
      <c r="C39" s="40"/>
      <c r="D39" s="68"/>
      <c r="E39" s="40"/>
      <c r="F39" s="40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40"/>
    </row>
    <row r="40" spans="1:21" ht="9.9" customHeight="1">
      <c r="A40" s="418"/>
      <c r="B40" s="43"/>
      <c r="C40" s="40"/>
      <c r="D40" s="64"/>
      <c r="E40" s="41"/>
      <c r="F40" s="41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41"/>
    </row>
    <row r="41" spans="1:21">
      <c r="A41" s="418"/>
      <c r="B41" s="43"/>
      <c r="C41" s="40"/>
      <c r="D41" s="67" t="s">
        <v>149</v>
      </c>
      <c r="E41" s="47">
        <v>2022</v>
      </c>
      <c r="F41" s="40"/>
      <c r="G41" s="73">
        <v>649</v>
      </c>
      <c r="H41" s="73"/>
      <c r="I41" s="73">
        <v>384.83362899999997</v>
      </c>
      <c r="J41" s="73"/>
      <c r="K41" s="73">
        <v>269.16357199999999</v>
      </c>
      <c r="L41" s="73"/>
      <c r="M41" s="73">
        <v>115.670057</v>
      </c>
      <c r="N41" s="73"/>
      <c r="O41" s="73">
        <v>4188</v>
      </c>
      <c r="P41" s="73"/>
      <c r="Q41" s="73">
        <v>74.074883084415205</v>
      </c>
      <c r="R41" s="73"/>
      <c r="S41" s="73">
        <v>37.667033457869699</v>
      </c>
      <c r="T41" s="47"/>
    </row>
    <row r="42" spans="1:21">
      <c r="A42" s="418"/>
      <c r="B42" s="43"/>
      <c r="C42" s="40"/>
      <c r="D42" s="68"/>
      <c r="E42" s="40">
        <v>2015</v>
      </c>
      <c r="F42" s="40"/>
      <c r="G42" s="54">
        <v>706</v>
      </c>
      <c r="H42" s="54"/>
      <c r="I42" s="54">
        <v>434.55076500000001</v>
      </c>
      <c r="J42" s="54"/>
      <c r="K42" s="54">
        <v>280.35325499999999</v>
      </c>
      <c r="L42" s="54"/>
      <c r="M42" s="54">
        <v>154.19750999999999</v>
      </c>
      <c r="N42" s="54"/>
      <c r="O42" s="54">
        <v>6200</v>
      </c>
      <c r="P42" s="54"/>
      <c r="Q42" s="54">
        <v>82.862575000000007</v>
      </c>
      <c r="R42" s="54"/>
      <c r="S42" s="54">
        <v>43.016219</v>
      </c>
      <c r="T42" s="40"/>
    </row>
    <row r="43" spans="1:21">
      <c r="A43" s="38"/>
      <c r="B43" s="43"/>
      <c r="C43" s="40"/>
      <c r="D43" s="68"/>
      <c r="E43" s="40"/>
      <c r="F43" s="40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21" ht="9.9" customHeight="1">
      <c r="A44" s="38"/>
      <c r="B44" s="42"/>
      <c r="C44" s="40"/>
      <c r="D44" s="69"/>
      <c r="E44" s="48"/>
      <c r="F44" s="48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</row>
    <row r="45" spans="1:21" s="37" customFormat="1" ht="50.25" customHeight="1">
      <c r="A45" s="4"/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80"/>
      <c r="O45" s="80"/>
      <c r="P45" s="80"/>
      <c r="Q45" s="85"/>
      <c r="R45" s="5"/>
      <c r="S45" s="5"/>
      <c r="T45" s="95"/>
      <c r="U45" s="95"/>
    </row>
    <row r="46" spans="1:21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21" ht="9.75" hidden="1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1" ht="29.25" customHeight="1">
      <c r="A48" s="418"/>
      <c r="B48" s="43"/>
      <c r="C48" s="421" t="s">
        <v>172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33" ht="8.1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33" ht="5.0999999999999996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33" ht="66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  <c r="U51" s="47"/>
      <c r="V51" s="41"/>
      <c r="W51" s="47"/>
      <c r="X51" s="41"/>
      <c r="Y51" s="76"/>
      <c r="Z51" s="41"/>
      <c r="AA51" s="47"/>
      <c r="AB51" s="41"/>
      <c r="AC51" s="47"/>
      <c r="AD51" s="41"/>
      <c r="AE51" s="47"/>
      <c r="AF51" s="41"/>
      <c r="AG51" s="76"/>
    </row>
    <row r="52" spans="1:33" ht="27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  <c r="U52" s="93"/>
    </row>
    <row r="53" spans="1:33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3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33">
      <c r="A55" s="418"/>
      <c r="B55" s="43"/>
      <c r="C55" s="40"/>
      <c r="D55" s="67" t="s">
        <v>152</v>
      </c>
      <c r="E55" s="47">
        <v>2022</v>
      </c>
      <c r="F55" s="40"/>
      <c r="G55" s="73">
        <v>5704</v>
      </c>
      <c r="H55" s="73"/>
      <c r="I55" s="73">
        <v>12792.761350000001</v>
      </c>
      <c r="J55" s="73"/>
      <c r="K55" s="73">
        <v>8568.269268</v>
      </c>
      <c r="L55" s="73"/>
      <c r="M55" s="73">
        <v>4224.4920819999998</v>
      </c>
      <c r="N55" s="73"/>
      <c r="O55" s="73">
        <v>81304</v>
      </c>
      <c r="P55" s="73"/>
      <c r="Q55" s="73">
        <v>2223.1823343620099</v>
      </c>
      <c r="R55" s="73"/>
      <c r="S55" s="73">
        <v>1687.0851833015299</v>
      </c>
      <c r="T55" s="47"/>
    </row>
    <row r="56" spans="1:33">
      <c r="A56" s="418"/>
      <c r="B56" s="43"/>
      <c r="C56" s="40"/>
      <c r="D56" s="68"/>
      <c r="E56" s="40">
        <v>2015</v>
      </c>
      <c r="F56" s="40"/>
      <c r="G56" s="54">
        <v>2888</v>
      </c>
      <c r="H56" s="54"/>
      <c r="I56" s="54">
        <v>9872.5239299999994</v>
      </c>
      <c r="J56" s="54"/>
      <c r="K56" s="54">
        <v>6398.1617770000003</v>
      </c>
      <c r="L56" s="54"/>
      <c r="M56" s="54">
        <v>3474.362153</v>
      </c>
      <c r="N56" s="54"/>
      <c r="O56" s="54">
        <v>71403</v>
      </c>
      <c r="P56" s="54"/>
      <c r="Q56" s="54">
        <v>1942.6236289999999</v>
      </c>
      <c r="R56" s="54"/>
      <c r="S56" s="54">
        <v>1320.7381740000001</v>
      </c>
      <c r="T56" s="40"/>
    </row>
    <row r="57" spans="1:33">
      <c r="A57" s="418"/>
      <c r="B57" s="43"/>
      <c r="C57" s="40"/>
      <c r="D57" s="68"/>
      <c r="E57" s="40"/>
      <c r="F57" s="40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40"/>
    </row>
    <row r="58" spans="1:33" ht="9.9" customHeight="1">
      <c r="A58" s="418"/>
      <c r="B58" s="43"/>
      <c r="C58" s="40"/>
      <c r="D58" s="40"/>
      <c r="E58" s="41"/>
      <c r="F58" s="41"/>
      <c r="G58" s="74"/>
      <c r="H58" s="75"/>
      <c r="I58" s="74"/>
      <c r="J58" s="75"/>
      <c r="K58" s="74"/>
      <c r="L58" s="75"/>
      <c r="M58" s="74"/>
      <c r="N58" s="75"/>
      <c r="O58" s="74"/>
      <c r="P58" s="75"/>
      <c r="Q58" s="74"/>
      <c r="R58" s="75"/>
      <c r="S58" s="74"/>
      <c r="T58" s="41"/>
    </row>
    <row r="59" spans="1:33">
      <c r="A59" s="418"/>
      <c r="B59" s="43"/>
      <c r="C59" s="40"/>
      <c r="D59" s="67" t="s">
        <v>153</v>
      </c>
      <c r="E59" s="47">
        <v>2022</v>
      </c>
      <c r="F59" s="40"/>
      <c r="G59" s="73">
        <v>2132</v>
      </c>
      <c r="H59" s="73"/>
      <c r="I59" s="73">
        <v>11060.164288</v>
      </c>
      <c r="J59" s="73"/>
      <c r="K59" s="73">
        <v>7683.0627800000002</v>
      </c>
      <c r="L59" s="73"/>
      <c r="M59" s="73">
        <v>3377.1015080000002</v>
      </c>
      <c r="N59" s="73"/>
      <c r="O59" s="73">
        <v>66705</v>
      </c>
      <c r="P59" s="73"/>
      <c r="Q59" s="73">
        <v>1764.679934</v>
      </c>
      <c r="R59" s="73"/>
      <c r="S59" s="73">
        <v>1310.64579923203</v>
      </c>
      <c r="T59" s="47"/>
    </row>
    <row r="60" spans="1:33">
      <c r="A60" s="418"/>
      <c r="B60" s="43"/>
      <c r="C60" s="40"/>
      <c r="D60" s="68"/>
      <c r="E60" s="40">
        <v>2015</v>
      </c>
      <c r="F60" s="40"/>
      <c r="G60" s="54">
        <v>2513</v>
      </c>
      <c r="H60" s="54"/>
      <c r="I60" s="54">
        <v>8162.5466020000003</v>
      </c>
      <c r="J60" s="54"/>
      <c r="K60" s="54">
        <v>5513.6517480000002</v>
      </c>
      <c r="L60" s="54"/>
      <c r="M60" s="54">
        <v>2648.8948540000001</v>
      </c>
      <c r="N60" s="54"/>
      <c r="O60" s="54">
        <v>64860</v>
      </c>
      <c r="P60" s="54"/>
      <c r="Q60" s="54">
        <v>1356.048241</v>
      </c>
      <c r="R60" s="54"/>
      <c r="S60" s="54">
        <v>968.21547599999997</v>
      </c>
      <c r="T60" s="40"/>
    </row>
    <row r="61" spans="1:33">
      <c r="A61" s="418"/>
      <c r="B61" s="43"/>
      <c r="C61" s="40"/>
      <c r="D61" s="68"/>
      <c r="E61" s="40"/>
      <c r="F61" s="40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40"/>
    </row>
    <row r="62" spans="1:33" ht="9.9" customHeight="1">
      <c r="A62" s="418"/>
      <c r="B62" s="43"/>
      <c r="C62" s="40"/>
      <c r="D62" s="64"/>
      <c r="E62" s="41"/>
      <c r="F62" s="41"/>
      <c r="G62" s="74"/>
      <c r="H62" s="75"/>
      <c r="I62" s="74"/>
      <c r="J62" s="75"/>
      <c r="K62" s="74"/>
      <c r="L62" s="75"/>
      <c r="M62" s="74"/>
      <c r="N62" s="75"/>
      <c r="O62" s="74"/>
      <c r="P62" s="75"/>
      <c r="Q62" s="74"/>
      <c r="R62" s="75"/>
      <c r="S62" s="74"/>
      <c r="T62" s="41"/>
    </row>
    <row r="63" spans="1:33">
      <c r="A63" s="418"/>
      <c r="B63" s="43"/>
      <c r="C63" s="40"/>
      <c r="D63" s="67" t="s">
        <v>154</v>
      </c>
      <c r="E63" s="47">
        <v>2022</v>
      </c>
      <c r="F63" s="40"/>
      <c r="G63" s="73">
        <v>3294</v>
      </c>
      <c r="H63" s="73"/>
      <c r="I63" s="73">
        <v>17583.245093000001</v>
      </c>
      <c r="J63" s="73"/>
      <c r="K63" s="73">
        <v>11576.607744000001</v>
      </c>
      <c r="L63" s="73"/>
      <c r="M63" s="73">
        <v>6006.6373489999996</v>
      </c>
      <c r="N63" s="73"/>
      <c r="O63" s="73">
        <v>99399</v>
      </c>
      <c r="P63" s="73"/>
      <c r="Q63" s="73">
        <v>2940.2578269999999</v>
      </c>
      <c r="R63" s="73"/>
      <c r="S63" s="73">
        <v>2221.7175738689298</v>
      </c>
      <c r="T63" s="47"/>
    </row>
    <row r="64" spans="1:33">
      <c r="A64" s="418"/>
      <c r="B64" s="43"/>
      <c r="C64" s="40"/>
      <c r="D64" s="68"/>
      <c r="E64" s="40">
        <v>2015</v>
      </c>
      <c r="F64" s="40"/>
      <c r="G64" s="54">
        <v>1818</v>
      </c>
      <c r="H64" s="54"/>
      <c r="I64" s="54">
        <v>12159.350246</v>
      </c>
      <c r="J64" s="54"/>
      <c r="K64" s="54">
        <v>7511.2481779999998</v>
      </c>
      <c r="L64" s="54"/>
      <c r="M64" s="54">
        <v>4648.1020680000001</v>
      </c>
      <c r="N64" s="54"/>
      <c r="O64" s="54">
        <v>89289</v>
      </c>
      <c r="P64" s="54"/>
      <c r="Q64" s="54">
        <v>2379.386035</v>
      </c>
      <c r="R64" s="54"/>
      <c r="S64" s="54">
        <v>1546.4063739999999</v>
      </c>
      <c r="T64" s="40"/>
    </row>
    <row r="65" spans="1:20">
      <c r="A65" s="418"/>
      <c r="B65" s="43"/>
      <c r="C65" s="40"/>
      <c r="D65" s="68"/>
      <c r="E65" s="40"/>
      <c r="F65" s="40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40"/>
    </row>
    <row r="66" spans="1:20" ht="9.9" customHeight="1">
      <c r="A66" s="418"/>
      <c r="B66" s="43"/>
      <c r="C66" s="40"/>
      <c r="D66" s="64"/>
      <c r="E66" s="41"/>
      <c r="F66" s="41"/>
      <c r="G66" s="74"/>
      <c r="H66" s="75"/>
      <c r="I66" s="74"/>
      <c r="J66" s="75"/>
      <c r="K66" s="74"/>
      <c r="L66" s="75"/>
      <c r="M66" s="74"/>
      <c r="N66" s="75"/>
      <c r="O66" s="74"/>
      <c r="P66" s="75"/>
      <c r="Q66" s="74"/>
      <c r="R66" s="75"/>
      <c r="S66" s="74"/>
      <c r="T66" s="41"/>
    </row>
    <row r="67" spans="1:20">
      <c r="A67" s="418"/>
      <c r="B67" s="43"/>
      <c r="C67" s="40"/>
      <c r="D67" s="67" t="s">
        <v>155</v>
      </c>
      <c r="E67" s="47">
        <v>2022</v>
      </c>
      <c r="F67" s="40"/>
      <c r="G67" s="73">
        <v>19770</v>
      </c>
      <c r="H67" s="73"/>
      <c r="I67" s="73">
        <v>64172.202190999997</v>
      </c>
      <c r="J67" s="73"/>
      <c r="K67" s="73">
        <v>43940.568529999997</v>
      </c>
      <c r="L67" s="73"/>
      <c r="M67" s="73">
        <v>20231.633661</v>
      </c>
      <c r="N67" s="73"/>
      <c r="O67" s="73">
        <v>316100</v>
      </c>
      <c r="P67" s="73"/>
      <c r="Q67" s="73">
        <v>10289.706374888599</v>
      </c>
      <c r="R67" s="73"/>
      <c r="S67" s="73">
        <v>9851.3349600476595</v>
      </c>
      <c r="T67" s="47"/>
    </row>
    <row r="68" spans="1:20">
      <c r="A68" s="418"/>
      <c r="B68" s="43"/>
      <c r="C68" s="40"/>
      <c r="D68" s="68"/>
      <c r="E68" s="40">
        <v>2015</v>
      </c>
      <c r="F68" s="40"/>
      <c r="G68" s="54">
        <v>7995</v>
      </c>
      <c r="H68" s="54"/>
      <c r="I68" s="54">
        <v>46923.025051999997</v>
      </c>
      <c r="J68" s="54"/>
      <c r="K68" s="54">
        <v>30444.91735</v>
      </c>
      <c r="L68" s="54"/>
      <c r="M68" s="54">
        <v>16478.107702000001</v>
      </c>
      <c r="N68" s="54"/>
      <c r="O68" s="54">
        <v>316873</v>
      </c>
      <c r="P68" s="54"/>
      <c r="Q68" s="54">
        <v>8605.4675119999993</v>
      </c>
      <c r="R68" s="54"/>
      <c r="S68" s="54">
        <v>7336.6789710000003</v>
      </c>
      <c r="T68" s="40"/>
    </row>
    <row r="69" spans="1:20">
      <c r="A69" s="418"/>
      <c r="B69" s="43"/>
      <c r="C69" s="40"/>
      <c r="D69" s="68"/>
      <c r="E69" s="40"/>
      <c r="F69" s="40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40"/>
    </row>
    <row r="70" spans="1:20" ht="9.9" customHeight="1">
      <c r="A70" s="418"/>
      <c r="B70" s="43"/>
      <c r="C70" s="40"/>
      <c r="D70" s="64"/>
      <c r="E70" s="41"/>
      <c r="F70" s="41"/>
      <c r="G70" s="74"/>
      <c r="H70" s="75"/>
      <c r="I70" s="74"/>
      <c r="J70" s="75"/>
      <c r="K70" s="74"/>
      <c r="L70" s="75"/>
      <c r="M70" s="74"/>
      <c r="N70" s="75"/>
      <c r="O70" s="74"/>
      <c r="P70" s="75"/>
      <c r="Q70" s="74"/>
      <c r="R70" s="75"/>
      <c r="S70" s="74"/>
      <c r="T70" s="41"/>
    </row>
    <row r="71" spans="1:20">
      <c r="A71" s="418"/>
      <c r="B71" s="43"/>
      <c r="C71" s="40"/>
      <c r="D71" s="67" t="s">
        <v>156</v>
      </c>
      <c r="E71" s="47">
        <v>2022</v>
      </c>
      <c r="F71" s="40"/>
      <c r="G71" s="73">
        <v>2633</v>
      </c>
      <c r="H71" s="73"/>
      <c r="I71" s="73">
        <v>5512.7006190000002</v>
      </c>
      <c r="J71" s="73"/>
      <c r="K71" s="73">
        <v>3543.8399530000002</v>
      </c>
      <c r="L71" s="73"/>
      <c r="M71" s="73">
        <v>1968.860666</v>
      </c>
      <c r="N71" s="73"/>
      <c r="O71" s="73">
        <v>32816</v>
      </c>
      <c r="P71" s="73"/>
      <c r="Q71" s="73">
        <v>1009.091542</v>
      </c>
      <c r="R71" s="73"/>
      <c r="S71" s="73">
        <v>541.56540807399597</v>
      </c>
      <c r="T71" s="47"/>
    </row>
    <row r="72" spans="1:20">
      <c r="A72" s="418"/>
      <c r="B72" s="43"/>
      <c r="C72" s="40"/>
      <c r="D72" s="68"/>
      <c r="E72" s="40">
        <v>2015</v>
      </c>
      <c r="F72" s="40"/>
      <c r="G72" s="54">
        <v>1422</v>
      </c>
      <c r="H72" s="54"/>
      <c r="I72" s="54">
        <v>4601.9242690000001</v>
      </c>
      <c r="J72" s="54"/>
      <c r="K72" s="54">
        <v>2934.8170919999998</v>
      </c>
      <c r="L72" s="54"/>
      <c r="M72" s="54">
        <v>1667.1071770000001</v>
      </c>
      <c r="N72" s="54"/>
      <c r="O72" s="54">
        <v>34721</v>
      </c>
      <c r="P72" s="54"/>
      <c r="Q72" s="54">
        <v>954.99122499999999</v>
      </c>
      <c r="R72" s="54"/>
      <c r="S72" s="54">
        <v>459.16392999999999</v>
      </c>
      <c r="T72" s="40"/>
    </row>
    <row r="73" spans="1:20">
      <c r="A73" s="418"/>
      <c r="B73" s="43"/>
      <c r="C73" s="40"/>
      <c r="D73" s="68"/>
      <c r="E73" s="40"/>
      <c r="F73" s="40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40"/>
    </row>
    <row r="74" spans="1:20" ht="9" customHeight="1">
      <c r="A74" s="418"/>
      <c r="B74" s="43"/>
      <c r="C74" s="40"/>
      <c r="D74" s="64"/>
      <c r="E74" s="41"/>
      <c r="F74" s="41"/>
      <c r="G74" s="74"/>
      <c r="H74" s="75"/>
      <c r="I74" s="74"/>
      <c r="J74" s="75"/>
      <c r="K74" s="74"/>
      <c r="L74" s="75"/>
      <c r="M74" s="74"/>
      <c r="N74" s="75"/>
      <c r="O74" s="74"/>
      <c r="P74" s="75"/>
      <c r="Q74" s="74"/>
      <c r="R74" s="75"/>
      <c r="S74" s="74"/>
      <c r="T74" s="41"/>
    </row>
    <row r="75" spans="1:20">
      <c r="A75" s="418"/>
      <c r="B75" s="43"/>
      <c r="C75" s="40"/>
      <c r="D75" s="67" t="s">
        <v>157</v>
      </c>
      <c r="E75" s="47">
        <v>2022</v>
      </c>
      <c r="F75" s="40"/>
      <c r="G75" s="73">
        <v>4473</v>
      </c>
      <c r="H75" s="73"/>
      <c r="I75" s="73">
        <v>33159.317776999997</v>
      </c>
      <c r="J75" s="73"/>
      <c r="K75" s="73">
        <v>22363.686417000001</v>
      </c>
      <c r="L75" s="73"/>
      <c r="M75" s="73">
        <v>10795.631359999999</v>
      </c>
      <c r="N75" s="73"/>
      <c r="O75" s="73">
        <v>235655</v>
      </c>
      <c r="P75" s="73"/>
      <c r="Q75" s="73">
        <v>7108.6165259999998</v>
      </c>
      <c r="R75" s="73"/>
      <c r="S75" s="73">
        <v>3142.4731514068299</v>
      </c>
      <c r="T75" s="47"/>
    </row>
    <row r="76" spans="1:20">
      <c r="A76" s="418"/>
      <c r="B76" s="43"/>
      <c r="C76" s="40"/>
      <c r="D76" s="68"/>
      <c r="E76" s="40">
        <v>2015</v>
      </c>
      <c r="F76" s="40"/>
      <c r="G76" s="54">
        <v>5609</v>
      </c>
      <c r="H76" s="54"/>
      <c r="I76" s="54">
        <v>27191.225603999999</v>
      </c>
      <c r="J76" s="54"/>
      <c r="K76" s="54">
        <v>17242.063334999999</v>
      </c>
      <c r="L76" s="54"/>
      <c r="M76" s="54">
        <v>9949.1622690000004</v>
      </c>
      <c r="N76" s="54"/>
      <c r="O76" s="54">
        <v>208239</v>
      </c>
      <c r="P76" s="54"/>
      <c r="Q76" s="54">
        <v>5337.7355559999996</v>
      </c>
      <c r="R76" s="54"/>
      <c r="S76" s="54">
        <v>2742.2967899999999</v>
      </c>
      <c r="T76" s="40"/>
    </row>
    <row r="77" spans="1:20">
      <c r="A77" s="418"/>
      <c r="B77" s="43"/>
      <c r="C77" s="40"/>
      <c r="D77" s="68"/>
      <c r="E77" s="40"/>
      <c r="F77" s="40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40"/>
    </row>
    <row r="78" spans="1:20" ht="9" customHeight="1">
      <c r="A78" s="418"/>
      <c r="B78" s="43"/>
      <c r="C78" s="40"/>
      <c r="D78" s="64"/>
      <c r="E78" s="41"/>
      <c r="F78" s="41"/>
      <c r="G78" s="74"/>
      <c r="H78" s="75"/>
      <c r="I78" s="74"/>
      <c r="J78" s="75"/>
      <c r="K78" s="74"/>
      <c r="L78" s="75"/>
      <c r="M78" s="74"/>
      <c r="N78" s="75"/>
      <c r="O78" s="74"/>
      <c r="P78" s="75"/>
      <c r="Q78" s="74"/>
      <c r="R78" s="75"/>
      <c r="S78" s="74"/>
      <c r="T78" s="41"/>
    </row>
    <row r="79" spans="1:20">
      <c r="A79" s="418"/>
      <c r="B79" s="43"/>
      <c r="C79" s="40"/>
      <c r="D79" s="67" t="s">
        <v>158</v>
      </c>
      <c r="E79" s="47">
        <v>2022</v>
      </c>
      <c r="F79" s="40"/>
      <c r="G79" s="73">
        <v>274</v>
      </c>
      <c r="H79" s="73"/>
      <c r="I79" s="73">
        <v>351.77395799999999</v>
      </c>
      <c r="J79" s="73"/>
      <c r="K79" s="73">
        <v>258.28798699999999</v>
      </c>
      <c r="L79" s="73"/>
      <c r="M79" s="73">
        <v>93.485971000000006</v>
      </c>
      <c r="N79" s="73"/>
      <c r="O79" s="73">
        <v>2696</v>
      </c>
      <c r="P79" s="73"/>
      <c r="Q79" s="73">
        <v>67.515956000000003</v>
      </c>
      <c r="R79" s="73"/>
      <c r="S79" s="73">
        <v>64.284907911627599</v>
      </c>
      <c r="T79" s="47"/>
    </row>
    <row r="80" spans="1:20">
      <c r="A80" s="418"/>
      <c r="B80" s="43"/>
      <c r="C80" s="40"/>
      <c r="D80" s="68"/>
      <c r="E80" s="40">
        <v>2015</v>
      </c>
      <c r="F80" s="40"/>
      <c r="G80" s="54">
        <v>170</v>
      </c>
      <c r="H80" s="54"/>
      <c r="I80" s="54">
        <v>421.41655500000002</v>
      </c>
      <c r="J80" s="54"/>
      <c r="K80" s="54">
        <v>309.841318</v>
      </c>
      <c r="L80" s="54"/>
      <c r="M80" s="54">
        <v>111.575237</v>
      </c>
      <c r="N80" s="54"/>
      <c r="O80" s="54">
        <v>2865</v>
      </c>
      <c r="P80" s="54"/>
      <c r="Q80" s="54">
        <v>63.437131999999998</v>
      </c>
      <c r="R80" s="54"/>
      <c r="S80" s="54">
        <v>57.021521</v>
      </c>
      <c r="T80" s="40"/>
    </row>
    <row r="81" spans="1:21">
      <c r="A81" s="418"/>
      <c r="B81" s="43"/>
      <c r="C81" s="40"/>
      <c r="D81" s="68"/>
      <c r="E81" s="40"/>
      <c r="F81" s="40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40"/>
    </row>
    <row r="82" spans="1:21" ht="9" customHeight="1">
      <c r="A82" s="418"/>
      <c r="B82" s="43"/>
      <c r="C82" s="40"/>
      <c r="D82" s="64"/>
      <c r="E82" s="41"/>
      <c r="F82" s="41"/>
      <c r="G82" s="74"/>
      <c r="H82" s="75"/>
      <c r="I82" s="74"/>
      <c r="J82" s="75"/>
      <c r="K82" s="74"/>
      <c r="L82" s="75"/>
      <c r="M82" s="74"/>
      <c r="N82" s="75"/>
      <c r="O82" s="74"/>
      <c r="P82" s="75"/>
      <c r="Q82" s="74"/>
      <c r="R82" s="75"/>
      <c r="S82" s="74"/>
      <c r="T82" s="41"/>
    </row>
    <row r="83" spans="1:21">
      <c r="A83" s="418"/>
      <c r="B83" s="43"/>
      <c r="C83" s="40"/>
      <c r="D83" s="67" t="s">
        <v>159</v>
      </c>
      <c r="E83" s="47">
        <v>2022</v>
      </c>
      <c r="F83" s="40"/>
      <c r="G83" s="73">
        <v>149</v>
      </c>
      <c r="H83" s="73"/>
      <c r="I83" s="73">
        <v>1097.98687</v>
      </c>
      <c r="J83" s="73"/>
      <c r="K83" s="73">
        <v>738.79432499999996</v>
      </c>
      <c r="L83" s="73"/>
      <c r="M83" s="73">
        <v>359.192545</v>
      </c>
      <c r="N83" s="73"/>
      <c r="O83" s="73">
        <v>9909</v>
      </c>
      <c r="P83" s="73"/>
      <c r="Q83" s="73">
        <v>309.58025600000002</v>
      </c>
      <c r="R83" s="73"/>
      <c r="S83" s="73">
        <v>229.41190694715701</v>
      </c>
      <c r="T83" s="47"/>
    </row>
    <row r="84" spans="1:21">
      <c r="A84" s="418"/>
      <c r="B84" s="43"/>
      <c r="C84" s="40"/>
      <c r="D84" s="68"/>
      <c r="E84" s="40">
        <v>2015</v>
      </c>
      <c r="F84" s="40"/>
      <c r="G84" s="54">
        <v>271</v>
      </c>
      <c r="H84" s="54"/>
      <c r="I84" s="54">
        <v>2208.0658549999998</v>
      </c>
      <c r="J84" s="54"/>
      <c r="K84" s="54">
        <v>1364.426121</v>
      </c>
      <c r="L84" s="54"/>
      <c r="M84" s="54">
        <v>843.63973399999998</v>
      </c>
      <c r="N84" s="54"/>
      <c r="O84" s="54">
        <v>15213</v>
      </c>
      <c r="P84" s="54"/>
      <c r="Q84" s="54">
        <v>452.24176899999998</v>
      </c>
      <c r="R84" s="54"/>
      <c r="S84" s="54">
        <v>336.37491199999999</v>
      </c>
      <c r="T84" s="40"/>
    </row>
    <row r="85" spans="1:21">
      <c r="A85" s="418"/>
      <c r="B85" s="43"/>
      <c r="C85" s="40"/>
      <c r="D85" s="68"/>
      <c r="E85" s="40"/>
      <c r="F85" s="40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</row>
    <row r="86" spans="1:21" ht="9" customHeight="1">
      <c r="A86" s="418"/>
      <c r="B86" s="43"/>
      <c r="C86" s="40"/>
      <c r="D86" s="64"/>
      <c r="E86" s="41"/>
      <c r="F86" s="41"/>
      <c r="G86" s="74"/>
      <c r="H86" s="75"/>
      <c r="I86" s="74"/>
      <c r="J86" s="75"/>
      <c r="K86" s="74"/>
      <c r="L86" s="75"/>
      <c r="M86" s="74"/>
      <c r="N86" s="75"/>
      <c r="O86" s="74"/>
      <c r="P86" s="75"/>
      <c r="Q86" s="74"/>
      <c r="R86" s="75"/>
      <c r="S86" s="74"/>
    </row>
    <row r="87" spans="1:21" ht="9.9" customHeight="1">
      <c r="B87" s="86"/>
      <c r="N87" s="86"/>
      <c r="O87" s="86"/>
      <c r="P87" s="86"/>
      <c r="Q87" s="86"/>
      <c r="R87" s="86"/>
      <c r="S87" s="86"/>
    </row>
    <row r="88" spans="1:21" s="37" customFormat="1" ht="49.5" customHeight="1">
      <c r="A88" s="4"/>
      <c r="B88" s="424"/>
      <c r="C88" s="425"/>
      <c r="D88" s="425"/>
      <c r="E88" s="425"/>
      <c r="F88" s="425"/>
      <c r="G88" s="425"/>
      <c r="H88" s="425"/>
      <c r="I88" s="425"/>
      <c r="J88" s="425"/>
      <c r="K88" s="425"/>
      <c r="L88" s="425"/>
      <c r="M88" s="425"/>
      <c r="N88" s="80"/>
      <c r="O88" s="80"/>
      <c r="P88" s="80"/>
      <c r="Q88" s="85"/>
      <c r="R88" s="5"/>
      <c r="S88" s="5"/>
      <c r="T88" s="95"/>
      <c r="U88" s="95"/>
    </row>
    <row r="97" spans="7:19"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</row>
  </sheetData>
  <mergeCells count="11">
    <mergeCell ref="B88:M88"/>
    <mergeCell ref="A1:A42"/>
    <mergeCell ref="A47:A86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88"/>
  <sheetViews>
    <sheetView showGridLines="0" view="pageBreakPreview" topLeftCell="A48" zoomScale="130" zoomScaleNormal="100" zoomScaleSheetLayoutView="130" workbookViewId="0">
      <selection activeCell="G72" sqref="G72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5.88671875" customWidth="1"/>
    <col min="12" max="12" width="2.33203125" customWidth="1"/>
    <col min="13" max="13" width="14.6640625" customWidth="1"/>
    <col min="14" max="14" width="2.33203125" customWidth="1"/>
    <col min="15" max="15" width="16.6640625" customWidth="1"/>
    <col min="16" max="16" width="2.33203125" customWidth="1"/>
    <col min="17" max="17" width="14.6640625" customWidth="1"/>
    <col min="18" max="18" width="2.33203125" customWidth="1"/>
    <col min="19" max="19" width="16.6640625" customWidth="1"/>
  </cols>
  <sheetData>
    <row r="1" spans="1:19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19" ht="36" customHeight="1">
      <c r="A2" s="418"/>
      <c r="B2" s="42"/>
      <c r="C2" s="421" t="s">
        <v>173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19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19" ht="69.900000000000006" customHeight="1">
      <c r="A4" s="418"/>
      <c r="B4" s="46"/>
      <c r="C4" s="423" t="s">
        <v>151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</row>
    <row r="5" spans="1:19" ht="27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</row>
    <row r="6" spans="1:19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19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19">
      <c r="A8" s="418"/>
      <c r="B8" s="43"/>
      <c r="C8" s="411" t="s">
        <v>40</v>
      </c>
      <c r="D8" s="411"/>
      <c r="E8" s="47">
        <v>2022</v>
      </c>
      <c r="F8" s="40"/>
      <c r="G8" s="53">
        <f>SUM(G13,G17,G21,G25,G29,G33,G37,G41,G55,G59,G63,G67,G71,G75,G79,G83)</f>
        <v>951862</v>
      </c>
      <c r="H8" s="53"/>
      <c r="I8" s="53">
        <f>SUM(I13,I17,I21,I25,I29,I33,I37,I41,I55,I59,I63,I67,I71,I75,I79,I83)</f>
        <v>1426560.4576700905</v>
      </c>
      <c r="J8" s="53"/>
      <c r="K8" s="53">
        <f>SUM(K13,K17,K21,K25,K29,K33,K37,K41,K55,K59,K63,K67,K71,K75,K79,K83)</f>
        <v>647153.46071480366</v>
      </c>
      <c r="L8" s="53"/>
      <c r="M8" s="78">
        <f>SUM(M13,M17,M21,M25,M29,M33,M37,M41,M55,M59,M63,M67,M71,M75,M79,M83)</f>
        <v>779406.99695528706</v>
      </c>
      <c r="N8" s="53"/>
      <c r="O8" s="53">
        <f>SUM(O13,O17,O21,O25,O29,O33,O37,O41,O55,O59,O63,O67,O71,O75,O79,O83)</f>
        <v>5831864</v>
      </c>
      <c r="P8" s="53"/>
      <c r="Q8" s="53">
        <f>SUM(Q13,Q17,Q21,Q25,Q29,Q33,Q37,Q41,Q55,Q59,Q63,Q67,Q71,Q75,Q79,Q83)</f>
        <v>204414.98120630888</v>
      </c>
      <c r="R8" s="53"/>
      <c r="S8" s="53">
        <f>SUM(S13,S17,S21,S25,S29,S33,S37,S41,S55,S59,S63,S67,S71,S75,S79,S83)</f>
        <v>1219904.7498567656</v>
      </c>
    </row>
    <row r="9" spans="1:19">
      <c r="A9" s="418"/>
      <c r="B9" s="43"/>
      <c r="C9" s="411"/>
      <c r="D9" s="411"/>
      <c r="E9" s="41">
        <v>2015</v>
      </c>
      <c r="F9" s="40"/>
      <c r="G9" s="54">
        <f>SUM(G14,G18,G22,G26,G30,G34,G38,G42,G56,G60,G64,G68,G72,G76,G80,G84)</f>
        <v>818317</v>
      </c>
      <c r="H9" s="54"/>
      <c r="I9" s="54">
        <f>SUM(I14,I18,I22,I26,I30,I34,I38,I42,I56,I60,I64,I68,I72,I76,I80,I84)</f>
        <v>965429.80939749186</v>
      </c>
      <c r="J9" s="54"/>
      <c r="K9" s="54">
        <f>SUM(K14,K18,K22,K26,K30,K34,K38,K42,K56,K60,K64,K68,K72,K76,K80,K84)</f>
        <v>446767.20477721398</v>
      </c>
      <c r="L9" s="54"/>
      <c r="M9" s="54">
        <f>SUM(M14,M18,M22,M26,M30,M34,M38,M42,M56,M60,M64,M68,M72,M76,M80,M84)</f>
        <v>518662.60462027771</v>
      </c>
      <c r="N9" s="54"/>
      <c r="O9" s="54">
        <f>SUM(O14,O18,O22,O26,O30,O34,O38,O42,O56,O60,O64,O68,O72,O76,O80,O84)</f>
        <v>4798077</v>
      </c>
      <c r="P9" s="54"/>
      <c r="Q9" s="54">
        <f>SUM(Q14,Q18,Q22,Q26,Q30,Q34,Q38,Q42,Q56,Q60,Q64,Q68,Q72,Q76,Q80,Q84)</f>
        <v>131617.12222991951</v>
      </c>
      <c r="R9" s="54"/>
      <c r="S9" s="54">
        <f>SUM(S14,S18,S22,S26,S30,S34,S38,S42,S56,S60,S64,S68,S72,S76,S80,S84)</f>
        <v>904746.59450219607</v>
      </c>
    </row>
    <row r="10" spans="1:19">
      <c r="A10" s="418"/>
      <c r="B10" s="43"/>
      <c r="C10" s="411"/>
      <c r="D10" s="411"/>
      <c r="E10" s="40"/>
      <c r="F10" s="40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</row>
    <row r="11" spans="1:19" ht="9.9" customHeight="1">
      <c r="A11" s="418"/>
      <c r="B11" s="43"/>
      <c r="C11" s="49"/>
      <c r="D11" s="49"/>
      <c r="E11" s="49"/>
      <c r="F11" s="55"/>
      <c r="G11" s="56"/>
      <c r="H11" s="57"/>
      <c r="I11" s="56"/>
      <c r="J11" s="57"/>
      <c r="K11" s="56"/>
      <c r="L11" s="57"/>
      <c r="M11" s="56"/>
      <c r="N11" s="57"/>
      <c r="O11" s="56"/>
      <c r="P11" s="57"/>
      <c r="Q11" s="56"/>
      <c r="R11" s="57"/>
      <c r="S11" s="56"/>
    </row>
    <row r="12" spans="1:19" ht="9.9" customHeight="1">
      <c r="A12" s="418"/>
      <c r="B12" s="58"/>
      <c r="C12" s="40"/>
      <c r="D12" s="40"/>
      <c r="E12" s="40"/>
      <c r="F12" s="59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>
      <c r="A13" s="418"/>
      <c r="B13" s="43"/>
      <c r="C13" s="40"/>
      <c r="D13" s="419" t="s">
        <v>142</v>
      </c>
      <c r="E13" s="47">
        <v>2022</v>
      </c>
      <c r="F13" s="40"/>
      <c r="G13" s="61">
        <v>108159</v>
      </c>
      <c r="H13" s="61"/>
      <c r="I13" s="61">
        <v>91623.387341283</v>
      </c>
      <c r="J13" s="61"/>
      <c r="K13" s="61">
        <v>43892.644723099504</v>
      </c>
      <c r="L13" s="61"/>
      <c r="M13" s="61">
        <v>47730.742618183504</v>
      </c>
      <c r="N13" s="61"/>
      <c r="O13" s="61">
        <v>555229</v>
      </c>
      <c r="P13" s="61"/>
      <c r="Q13" s="61">
        <v>15725.8706011781</v>
      </c>
      <c r="R13" s="61"/>
      <c r="S13" s="61">
        <v>82040.7482647539</v>
      </c>
    </row>
    <row r="14" spans="1:19">
      <c r="A14" s="418"/>
      <c r="B14" s="43"/>
      <c r="C14" s="40"/>
      <c r="D14" s="419"/>
      <c r="E14" s="40">
        <v>2015</v>
      </c>
      <c r="F14" s="40"/>
      <c r="G14" s="62">
        <v>84899</v>
      </c>
      <c r="H14" s="62"/>
      <c r="I14" s="62">
        <v>58054.520923883501</v>
      </c>
      <c r="J14" s="62"/>
      <c r="K14" s="62">
        <v>26898.6846583427</v>
      </c>
      <c r="L14" s="62"/>
      <c r="M14" s="62">
        <v>31155.836265540798</v>
      </c>
      <c r="N14" s="62"/>
      <c r="O14" s="62">
        <v>435261</v>
      </c>
      <c r="P14" s="62"/>
      <c r="Q14" s="62">
        <v>9541.0458117671897</v>
      </c>
      <c r="R14" s="62"/>
      <c r="S14" s="62">
        <v>57166.384397230097</v>
      </c>
    </row>
    <row r="15" spans="1:19">
      <c r="A15" s="418"/>
      <c r="B15" s="43"/>
      <c r="C15" s="40"/>
      <c r="D15" s="419"/>
      <c r="E15" s="40"/>
      <c r="F15" s="40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2"/>
      <c r="S15" s="62"/>
    </row>
    <row r="16" spans="1:19" ht="9.9" customHeight="1">
      <c r="A16" s="418"/>
      <c r="B16" s="43"/>
      <c r="C16" s="40"/>
      <c r="D16" s="40"/>
      <c r="E16" s="41"/>
      <c r="F16" s="41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</row>
    <row r="17" spans="1:19">
      <c r="A17" s="418"/>
      <c r="B17" s="43"/>
      <c r="C17" s="40"/>
      <c r="D17" s="419" t="s">
        <v>143</v>
      </c>
      <c r="E17" s="47">
        <v>2022</v>
      </c>
      <c r="F17" s="40"/>
      <c r="G17" s="61">
        <v>42163</v>
      </c>
      <c r="H17" s="61"/>
      <c r="I17" s="61">
        <v>19372.356852390902</v>
      </c>
      <c r="J17" s="61"/>
      <c r="K17" s="61">
        <v>8856.8857845039693</v>
      </c>
      <c r="L17" s="61"/>
      <c r="M17" s="61">
        <v>10515.4710678869</v>
      </c>
      <c r="N17" s="61"/>
      <c r="O17" s="61">
        <v>210382</v>
      </c>
      <c r="P17" s="61"/>
      <c r="Q17" s="61">
        <v>4359.0633165275203</v>
      </c>
      <c r="R17" s="61"/>
      <c r="S17" s="61">
        <v>18630.568894951099</v>
      </c>
    </row>
    <row r="18" spans="1:19">
      <c r="A18" s="418"/>
      <c r="B18" s="43"/>
      <c r="C18" s="40"/>
      <c r="D18" s="419"/>
      <c r="E18" s="40">
        <v>2015</v>
      </c>
      <c r="F18" s="40"/>
      <c r="G18" s="62">
        <v>43801</v>
      </c>
      <c r="H18" s="62"/>
      <c r="I18" s="62">
        <v>15817.619592999699</v>
      </c>
      <c r="J18" s="62"/>
      <c r="K18" s="62">
        <v>7230.86052289907</v>
      </c>
      <c r="L18" s="62"/>
      <c r="M18" s="62">
        <v>8586.7590701006702</v>
      </c>
      <c r="N18" s="62"/>
      <c r="O18" s="62">
        <v>175803</v>
      </c>
      <c r="P18" s="62"/>
      <c r="Q18" s="62">
        <v>2769.8498321645102</v>
      </c>
      <c r="R18" s="62"/>
      <c r="S18" s="62">
        <v>10202.801548269999</v>
      </c>
    </row>
    <row r="19" spans="1:19">
      <c r="A19" s="418"/>
      <c r="B19" s="43"/>
      <c r="C19" s="40"/>
      <c r="D19" s="419"/>
      <c r="E19" s="41"/>
      <c r="F19" s="40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84"/>
      <c r="S19" s="84"/>
    </row>
    <row r="20" spans="1:19" ht="9.9" customHeight="1">
      <c r="A20" s="418"/>
      <c r="B20" s="43"/>
      <c r="C20" s="64"/>
      <c r="D20" s="64"/>
      <c r="E20" s="41"/>
      <c r="F20" s="41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</row>
    <row r="21" spans="1:19">
      <c r="A21" s="418"/>
      <c r="B21" s="43"/>
      <c r="C21" s="40"/>
      <c r="D21" s="65" t="s">
        <v>144</v>
      </c>
      <c r="E21" s="47">
        <v>2022</v>
      </c>
      <c r="F21" s="40"/>
      <c r="G21" s="61">
        <v>38281</v>
      </c>
      <c r="H21" s="61"/>
      <c r="I21" s="61">
        <v>10781.006625354399</v>
      </c>
      <c r="J21" s="61"/>
      <c r="K21" s="61">
        <v>4406.4204068860499</v>
      </c>
      <c r="L21" s="61"/>
      <c r="M21" s="61">
        <v>6374.5862184684001</v>
      </c>
      <c r="N21" s="61"/>
      <c r="O21" s="61">
        <v>152645</v>
      </c>
      <c r="P21" s="61"/>
      <c r="Q21" s="61">
        <v>2056.2714588142599</v>
      </c>
      <c r="R21" s="61"/>
      <c r="S21" s="61">
        <v>5521.2477555839596</v>
      </c>
    </row>
    <row r="22" spans="1:19">
      <c r="A22" s="418"/>
      <c r="B22" s="43"/>
      <c r="C22" s="40"/>
      <c r="D22" s="66"/>
      <c r="E22" s="40">
        <v>2015</v>
      </c>
      <c r="F22" s="40"/>
      <c r="G22" s="62">
        <v>44057</v>
      </c>
      <c r="H22" s="62"/>
      <c r="I22" s="62">
        <v>8149.5565081949098</v>
      </c>
      <c r="J22" s="62"/>
      <c r="K22" s="62">
        <v>3446.63627845973</v>
      </c>
      <c r="L22" s="62"/>
      <c r="M22" s="62">
        <v>4702.9202297351803</v>
      </c>
      <c r="N22" s="62"/>
      <c r="O22" s="62">
        <v>129534</v>
      </c>
      <c r="P22" s="62"/>
      <c r="Q22" s="62">
        <v>1296.13496020349</v>
      </c>
      <c r="R22" s="62"/>
      <c r="S22" s="62">
        <v>3826.2765321505199</v>
      </c>
    </row>
    <row r="23" spans="1:19">
      <c r="A23" s="418"/>
      <c r="B23" s="43"/>
      <c r="C23" s="40"/>
      <c r="D23" s="66"/>
      <c r="E23" s="40"/>
      <c r="F23" s="40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2"/>
      <c r="S23" s="62"/>
    </row>
    <row r="24" spans="1:19" ht="9.9" customHeight="1">
      <c r="A24" s="418"/>
      <c r="B24" s="43"/>
      <c r="C24" s="40"/>
      <c r="D24" s="66"/>
      <c r="E24" s="41"/>
      <c r="F24" s="41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</row>
    <row r="25" spans="1:19">
      <c r="A25" s="418"/>
      <c r="B25" s="43"/>
      <c r="C25" s="40"/>
      <c r="D25" s="67" t="s">
        <v>145</v>
      </c>
      <c r="E25" s="47">
        <v>2022</v>
      </c>
      <c r="F25" s="40"/>
      <c r="G25" s="61">
        <v>28726</v>
      </c>
      <c r="H25" s="61"/>
      <c r="I25" s="61">
        <v>21195.1123576563</v>
      </c>
      <c r="J25" s="61"/>
      <c r="K25" s="61">
        <v>10175.610899523301</v>
      </c>
      <c r="L25" s="61"/>
      <c r="M25" s="61">
        <v>11019.501458133</v>
      </c>
      <c r="N25" s="61"/>
      <c r="O25" s="61">
        <v>159349</v>
      </c>
      <c r="P25" s="61"/>
      <c r="Q25" s="61">
        <v>4032.0740285013599</v>
      </c>
      <c r="R25" s="61"/>
      <c r="S25" s="61">
        <v>15216.297949636501</v>
      </c>
    </row>
    <row r="26" spans="1:19">
      <c r="A26" s="418"/>
      <c r="B26" s="43"/>
      <c r="C26" s="40"/>
      <c r="D26" s="68"/>
      <c r="E26" s="40">
        <v>2015</v>
      </c>
      <c r="F26" s="40"/>
      <c r="G26" s="62">
        <v>28318</v>
      </c>
      <c r="H26" s="62"/>
      <c r="I26" s="62">
        <v>16275.3625483507</v>
      </c>
      <c r="J26" s="62"/>
      <c r="K26" s="62">
        <v>6687.7453991270004</v>
      </c>
      <c r="L26" s="62"/>
      <c r="M26" s="62">
        <v>9587.6171492237409</v>
      </c>
      <c r="N26" s="62"/>
      <c r="O26" s="62">
        <v>133743</v>
      </c>
      <c r="P26" s="62"/>
      <c r="Q26" s="62">
        <v>2610.94482388806</v>
      </c>
      <c r="R26" s="62"/>
      <c r="S26" s="62">
        <v>12479.0875704679</v>
      </c>
    </row>
    <row r="27" spans="1:19">
      <c r="A27" s="418"/>
      <c r="B27" s="43"/>
      <c r="C27" s="40"/>
      <c r="D27" s="68"/>
      <c r="E27" s="40"/>
      <c r="F27" s="40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2"/>
      <c r="S27" s="62"/>
    </row>
    <row r="28" spans="1:19" ht="9.9" customHeight="1">
      <c r="A28" s="418"/>
      <c r="B28" s="43"/>
      <c r="C28" s="40"/>
      <c r="D28" s="64"/>
      <c r="E28" s="41"/>
      <c r="F28" s="41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</row>
    <row r="29" spans="1:19">
      <c r="A29" s="418"/>
      <c r="B29" s="43"/>
      <c r="C29" s="40"/>
      <c r="D29" s="67" t="s">
        <v>146</v>
      </c>
      <c r="E29" s="47">
        <v>2022</v>
      </c>
      <c r="F29" s="40"/>
      <c r="G29" s="61">
        <v>33075</v>
      </c>
      <c r="H29" s="61"/>
      <c r="I29" s="61">
        <v>23803.925720872099</v>
      </c>
      <c r="J29" s="61"/>
      <c r="K29" s="61">
        <v>12326.780245820501</v>
      </c>
      <c r="L29" s="61"/>
      <c r="M29" s="61">
        <v>11477.1454750517</v>
      </c>
      <c r="N29" s="61"/>
      <c r="O29" s="61">
        <v>155906</v>
      </c>
      <c r="P29" s="61"/>
      <c r="Q29" s="61">
        <v>3634.97169880295</v>
      </c>
      <c r="R29" s="61"/>
      <c r="S29" s="61">
        <v>22628.619109608298</v>
      </c>
    </row>
    <row r="30" spans="1:19">
      <c r="A30" s="418"/>
      <c r="B30" s="43"/>
      <c r="C30" s="40"/>
      <c r="D30" s="68"/>
      <c r="E30" s="40">
        <v>2015</v>
      </c>
      <c r="F30" s="40"/>
      <c r="G30" s="62">
        <v>27771</v>
      </c>
      <c r="H30" s="62"/>
      <c r="I30" s="62">
        <v>14042.7957719072</v>
      </c>
      <c r="J30" s="62"/>
      <c r="K30" s="62">
        <v>7216.7050890832998</v>
      </c>
      <c r="L30" s="62"/>
      <c r="M30" s="62">
        <v>6826.0906828238603</v>
      </c>
      <c r="N30" s="62"/>
      <c r="O30" s="62">
        <v>132684</v>
      </c>
      <c r="P30" s="62"/>
      <c r="Q30" s="62">
        <v>2361.6141899508698</v>
      </c>
      <c r="R30" s="62"/>
      <c r="S30" s="62">
        <v>9749.6803234900599</v>
      </c>
    </row>
    <row r="31" spans="1:19">
      <c r="A31" s="418"/>
      <c r="B31" s="43"/>
      <c r="C31" s="40"/>
      <c r="D31" s="68"/>
      <c r="E31" s="40"/>
      <c r="F31" s="40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2"/>
      <c r="S31" s="62"/>
    </row>
    <row r="32" spans="1:19" ht="9.9" customHeight="1">
      <c r="A32" s="418"/>
      <c r="B32" s="43"/>
      <c r="C32" s="40"/>
      <c r="D32" s="64"/>
      <c r="E32" s="41"/>
      <c r="F32" s="41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</row>
    <row r="33" spans="1:19">
      <c r="A33" s="418"/>
      <c r="B33" s="43"/>
      <c r="C33" s="40"/>
      <c r="D33" s="67" t="s">
        <v>147</v>
      </c>
      <c r="E33" s="47">
        <v>2022</v>
      </c>
      <c r="F33" s="40"/>
      <c r="G33" s="61">
        <v>36199</v>
      </c>
      <c r="H33" s="61"/>
      <c r="I33" s="61">
        <v>26796.622279498999</v>
      </c>
      <c r="J33" s="61"/>
      <c r="K33" s="61">
        <v>12473.668536924</v>
      </c>
      <c r="L33" s="61"/>
      <c r="M33" s="61">
        <v>14322.953742575</v>
      </c>
      <c r="N33" s="61"/>
      <c r="O33" s="61">
        <v>174749</v>
      </c>
      <c r="P33" s="61"/>
      <c r="Q33" s="61">
        <v>3856.1721860676098</v>
      </c>
      <c r="R33" s="61"/>
      <c r="S33" s="61">
        <v>13998.4944968497</v>
      </c>
    </row>
    <row r="34" spans="1:19">
      <c r="A34" s="418"/>
      <c r="B34" s="43"/>
      <c r="C34" s="40"/>
      <c r="D34" s="68"/>
      <c r="E34" s="40">
        <v>2015</v>
      </c>
      <c r="F34" s="40"/>
      <c r="G34" s="62">
        <v>32752</v>
      </c>
      <c r="H34" s="62"/>
      <c r="I34" s="62">
        <v>20439.050969158801</v>
      </c>
      <c r="J34" s="62"/>
      <c r="K34" s="62">
        <v>9721.0145906762209</v>
      </c>
      <c r="L34" s="62"/>
      <c r="M34" s="62">
        <v>10718.0363784826</v>
      </c>
      <c r="N34" s="62"/>
      <c r="O34" s="62">
        <v>145971</v>
      </c>
      <c r="P34" s="62"/>
      <c r="Q34" s="62">
        <v>2463.312639321</v>
      </c>
      <c r="R34" s="62"/>
      <c r="S34" s="62">
        <v>8492.0982964829309</v>
      </c>
    </row>
    <row r="35" spans="1:19">
      <c r="A35" s="418"/>
      <c r="B35" s="43"/>
      <c r="C35" s="40"/>
      <c r="D35" s="68"/>
      <c r="E35" s="40"/>
      <c r="F35" s="40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2"/>
      <c r="S35" s="62"/>
    </row>
    <row r="36" spans="1:19" ht="9.9" customHeight="1">
      <c r="A36" s="418"/>
      <c r="B36" s="43"/>
      <c r="C36" s="40"/>
      <c r="D36" s="64"/>
      <c r="E36" s="41"/>
      <c r="F36" s="41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</row>
    <row r="37" spans="1:19">
      <c r="A37" s="418"/>
      <c r="B37" s="43"/>
      <c r="C37" s="40"/>
      <c r="D37" s="67" t="s">
        <v>148</v>
      </c>
      <c r="E37" s="47">
        <v>2022</v>
      </c>
      <c r="F37" s="40"/>
      <c r="G37" s="61">
        <v>67704</v>
      </c>
      <c r="H37" s="61"/>
      <c r="I37" s="61">
        <v>45000.851743883097</v>
      </c>
      <c r="J37" s="61"/>
      <c r="K37" s="61">
        <v>23711.317428337399</v>
      </c>
      <c r="L37" s="61"/>
      <c r="M37" s="61">
        <v>21289.534315545599</v>
      </c>
      <c r="N37" s="61"/>
      <c r="O37" s="61">
        <v>316975</v>
      </c>
      <c r="P37" s="61"/>
      <c r="Q37" s="61">
        <v>7429.1631889964801</v>
      </c>
      <c r="R37" s="61"/>
      <c r="S37" s="61">
        <v>28690.739484885798</v>
      </c>
    </row>
    <row r="38" spans="1:19">
      <c r="A38" s="418"/>
      <c r="B38" s="43"/>
      <c r="C38" s="40"/>
      <c r="D38" s="68"/>
      <c r="E38" s="40">
        <v>2015</v>
      </c>
      <c r="F38" s="40"/>
      <c r="G38" s="62">
        <v>66839</v>
      </c>
      <c r="H38" s="62"/>
      <c r="I38" s="62">
        <v>28921.203037271302</v>
      </c>
      <c r="J38" s="62"/>
      <c r="K38" s="62">
        <v>13592.6295175337</v>
      </c>
      <c r="L38" s="62"/>
      <c r="M38" s="62">
        <v>15328.5735197375</v>
      </c>
      <c r="N38" s="62"/>
      <c r="O38" s="62">
        <v>269404</v>
      </c>
      <c r="P38" s="62"/>
      <c r="Q38" s="62">
        <v>4617.9584764065503</v>
      </c>
      <c r="R38" s="62"/>
      <c r="S38" s="62">
        <v>18675.501842272399</v>
      </c>
    </row>
    <row r="39" spans="1:19" ht="15" customHeight="1">
      <c r="A39" s="418"/>
      <c r="B39" s="43"/>
      <c r="C39" s="40"/>
      <c r="D39" s="68"/>
      <c r="E39" s="40"/>
      <c r="F39" s="40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2"/>
      <c r="S39" s="62"/>
    </row>
    <row r="40" spans="1:19" ht="9.9" customHeight="1">
      <c r="A40" s="418"/>
      <c r="B40" s="43"/>
      <c r="C40" s="40"/>
      <c r="D40" s="64"/>
      <c r="E40" s="41"/>
      <c r="F40" s="41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</row>
    <row r="41" spans="1:19">
      <c r="A41" s="418"/>
      <c r="B41" s="43"/>
      <c r="C41" s="40"/>
      <c r="D41" s="67" t="s">
        <v>149</v>
      </c>
      <c r="E41" s="47">
        <v>2022</v>
      </c>
      <c r="F41" s="40"/>
      <c r="G41" s="61">
        <v>6211</v>
      </c>
      <c r="H41" s="61"/>
      <c r="I41" s="61">
        <v>3867.8158603239599</v>
      </c>
      <c r="J41" s="61"/>
      <c r="K41" s="61">
        <v>1441.9089056033499</v>
      </c>
      <c r="L41" s="61"/>
      <c r="M41" s="61">
        <v>2425.90695472062</v>
      </c>
      <c r="N41" s="61"/>
      <c r="O41" s="61">
        <v>30711</v>
      </c>
      <c r="P41" s="61"/>
      <c r="Q41" s="61">
        <v>561.81918281358298</v>
      </c>
      <c r="R41" s="61"/>
      <c r="S41" s="61">
        <v>3599.8363055475102</v>
      </c>
    </row>
    <row r="42" spans="1:19">
      <c r="A42" s="418"/>
      <c r="B42" s="43"/>
      <c r="C42" s="40"/>
      <c r="D42" s="68"/>
      <c r="E42" s="40">
        <v>2015</v>
      </c>
      <c r="F42" s="40"/>
      <c r="G42" s="62">
        <v>5724</v>
      </c>
      <c r="H42" s="62"/>
      <c r="I42" s="62">
        <v>2508.2039945178799</v>
      </c>
      <c r="J42" s="62"/>
      <c r="K42" s="62">
        <v>1055.0586922925499</v>
      </c>
      <c r="L42" s="62"/>
      <c r="M42" s="62">
        <v>1453.1453022253299</v>
      </c>
      <c r="N42" s="62"/>
      <c r="O42" s="62">
        <v>22609</v>
      </c>
      <c r="P42" s="62"/>
      <c r="Q42" s="62">
        <v>353.37334071671802</v>
      </c>
      <c r="R42" s="62"/>
      <c r="S42" s="62">
        <v>1786.7756062036999</v>
      </c>
    </row>
    <row r="43" spans="1:19">
      <c r="A43" s="38"/>
      <c r="B43" s="43"/>
      <c r="C43" s="40"/>
      <c r="D43" s="68"/>
      <c r="E43" s="40"/>
      <c r="F43" s="40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2"/>
      <c r="S43" s="62"/>
    </row>
    <row r="44" spans="1:19" ht="9.9" customHeight="1">
      <c r="A44" s="38"/>
      <c r="B44" s="42"/>
      <c r="C44" s="40"/>
      <c r="D44" s="69"/>
      <c r="E44" s="48"/>
      <c r="F44" s="48"/>
      <c r="G44" s="70"/>
      <c r="H44" s="70"/>
      <c r="I44" s="70"/>
      <c r="J44" s="70"/>
      <c r="K44" s="70"/>
      <c r="L44" s="70"/>
      <c r="M44" s="79"/>
      <c r="N44" s="70"/>
      <c r="O44" s="70"/>
      <c r="P44" s="70"/>
      <c r="Q44" s="70"/>
      <c r="R44" s="70"/>
      <c r="S44" s="70"/>
    </row>
    <row r="45" spans="1:19" s="37" customFormat="1" ht="47.25" customHeight="1">
      <c r="A45" s="4"/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80"/>
      <c r="O45" s="80"/>
      <c r="P45" s="80"/>
      <c r="Q45" s="85"/>
      <c r="R45" s="5"/>
      <c r="S45" s="5"/>
    </row>
    <row r="46" spans="1:19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19" ht="15" hidden="1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19" ht="29.25" customHeight="1">
      <c r="A48" s="418"/>
      <c r="B48" s="43"/>
      <c r="C48" s="421" t="s">
        <v>174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19" ht="8.1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19" ht="5.0999999999999996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19" ht="69.900000000000006" customHeight="1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</row>
    <row r="52" spans="1:19" ht="27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</row>
    <row r="53" spans="1:19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19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19">
      <c r="A55" s="418"/>
      <c r="B55" s="43"/>
      <c r="C55" s="40"/>
      <c r="D55" s="67" t="s">
        <v>152</v>
      </c>
      <c r="E55" s="47">
        <v>2022</v>
      </c>
      <c r="F55" s="40"/>
      <c r="G55" s="73">
        <v>70166</v>
      </c>
      <c r="H55" s="73"/>
      <c r="I55" s="73">
        <v>68949.659186912206</v>
      </c>
      <c r="J55" s="73"/>
      <c r="K55" s="73">
        <v>32350.889082232101</v>
      </c>
      <c r="L55" s="73"/>
      <c r="M55" s="73">
        <v>36598.770104680101</v>
      </c>
      <c r="N55" s="73"/>
      <c r="O55" s="73">
        <v>358038</v>
      </c>
      <c r="P55" s="73"/>
      <c r="Q55" s="73">
        <v>10240.4470527169</v>
      </c>
      <c r="R55" s="73"/>
      <c r="S55" s="73">
        <v>37452.6282395569</v>
      </c>
    </row>
    <row r="56" spans="1:19">
      <c r="A56" s="418"/>
      <c r="B56" s="43"/>
      <c r="C56" s="40"/>
      <c r="D56" s="68"/>
      <c r="E56" s="40">
        <v>2015</v>
      </c>
      <c r="F56" s="40"/>
      <c r="G56" s="54">
        <v>60337</v>
      </c>
      <c r="H56" s="54"/>
      <c r="I56" s="54">
        <v>45447.7762337151</v>
      </c>
      <c r="J56" s="54"/>
      <c r="K56" s="81">
        <v>21387.096057625298</v>
      </c>
      <c r="L56" s="54"/>
      <c r="M56" s="82">
        <v>24060.680176089802</v>
      </c>
      <c r="N56" s="54"/>
      <c r="O56" s="54">
        <v>291279</v>
      </c>
      <c r="P56" s="54"/>
      <c r="Q56" s="54">
        <v>6553.0882758603802</v>
      </c>
      <c r="R56" s="54"/>
      <c r="S56" s="54">
        <v>27403.458066560099</v>
      </c>
    </row>
    <row r="57" spans="1:19">
      <c r="A57" s="418"/>
      <c r="B57" s="43"/>
      <c r="C57" s="40"/>
      <c r="D57" s="68"/>
      <c r="E57" s="40"/>
      <c r="F57" s="40"/>
      <c r="G57" s="54"/>
      <c r="H57" s="54"/>
      <c r="I57" s="54"/>
      <c r="J57" s="54"/>
      <c r="K57" s="81"/>
      <c r="L57" s="54"/>
      <c r="M57" s="82"/>
      <c r="N57" s="54"/>
      <c r="O57" s="54"/>
      <c r="P57" s="54"/>
      <c r="Q57" s="54"/>
      <c r="R57" s="54"/>
      <c r="S57" s="54"/>
    </row>
    <row r="58" spans="1:19" ht="9.9" customHeight="1">
      <c r="A58" s="418"/>
      <c r="B58" s="43"/>
      <c r="C58" s="40"/>
      <c r="D58" s="40"/>
      <c r="E58" s="41"/>
      <c r="F58" s="41"/>
      <c r="G58" s="74"/>
      <c r="H58" s="75"/>
      <c r="I58" s="74"/>
      <c r="J58" s="75"/>
      <c r="K58" s="74"/>
      <c r="L58" s="75"/>
      <c r="M58" s="83"/>
      <c r="N58" s="75"/>
      <c r="O58" s="74"/>
      <c r="P58" s="75"/>
      <c r="Q58" s="74"/>
      <c r="R58" s="75"/>
      <c r="S58" s="74"/>
    </row>
    <row r="59" spans="1:19">
      <c r="A59" s="418"/>
      <c r="B59" s="43"/>
      <c r="C59" s="40"/>
      <c r="D59" s="67" t="s">
        <v>153</v>
      </c>
      <c r="E59" s="47">
        <v>2022</v>
      </c>
      <c r="F59" s="40"/>
      <c r="G59" s="73">
        <v>62527</v>
      </c>
      <c r="H59" s="73"/>
      <c r="I59" s="73">
        <v>47683.382912207599</v>
      </c>
      <c r="J59" s="73"/>
      <c r="K59" s="73">
        <v>20963.551502243401</v>
      </c>
      <c r="L59" s="73"/>
      <c r="M59" s="73">
        <v>26719.831409964299</v>
      </c>
      <c r="N59" s="73"/>
      <c r="O59" s="73">
        <v>306117</v>
      </c>
      <c r="P59" s="73"/>
      <c r="Q59" s="73">
        <v>7520.6965244939502</v>
      </c>
      <c r="R59" s="73"/>
      <c r="S59" s="73">
        <v>25078.429933619798</v>
      </c>
    </row>
    <row r="60" spans="1:19">
      <c r="A60" s="418"/>
      <c r="B60" s="43"/>
      <c r="C60" s="40"/>
      <c r="D60" s="68"/>
      <c r="E60" s="40">
        <v>2015</v>
      </c>
      <c r="F60" s="40"/>
      <c r="G60" s="54">
        <v>50448</v>
      </c>
      <c r="H60" s="54"/>
      <c r="I60" s="54">
        <v>31035.647346286001</v>
      </c>
      <c r="J60" s="54"/>
      <c r="K60" s="54">
        <v>13941.651710698099</v>
      </c>
      <c r="L60" s="54"/>
      <c r="M60" s="82">
        <v>17093.995635587999</v>
      </c>
      <c r="N60" s="54"/>
      <c r="O60" s="54">
        <v>251077</v>
      </c>
      <c r="P60" s="54"/>
      <c r="Q60" s="54">
        <v>4611.7909885650997</v>
      </c>
      <c r="R60" s="54"/>
      <c r="S60" s="54">
        <v>23715.917459213499</v>
      </c>
    </row>
    <row r="61" spans="1:19">
      <c r="A61" s="418"/>
      <c r="B61" s="43"/>
      <c r="C61" s="40"/>
      <c r="D61" s="68"/>
      <c r="E61" s="40"/>
      <c r="F61" s="40"/>
      <c r="G61" s="54"/>
      <c r="H61" s="54"/>
      <c r="I61" s="54"/>
      <c r="J61" s="54"/>
      <c r="K61" s="81"/>
      <c r="L61" s="54"/>
      <c r="M61" s="82"/>
      <c r="N61" s="54"/>
      <c r="O61" s="54"/>
      <c r="P61" s="54"/>
      <c r="Q61" s="54"/>
      <c r="R61" s="54"/>
      <c r="S61" s="54"/>
    </row>
    <row r="62" spans="1:19" ht="9.9" customHeight="1">
      <c r="A62" s="418"/>
      <c r="B62" s="43"/>
      <c r="C62" s="40"/>
      <c r="D62" s="64"/>
      <c r="E62" s="41"/>
      <c r="F62" s="41"/>
      <c r="G62" s="74"/>
      <c r="H62" s="75"/>
      <c r="I62" s="74"/>
      <c r="J62" s="75"/>
      <c r="K62" s="74"/>
      <c r="L62" s="75"/>
      <c r="M62" s="83"/>
      <c r="N62" s="75"/>
      <c r="O62" s="74"/>
      <c r="P62" s="75"/>
      <c r="Q62" s="74"/>
      <c r="R62" s="75"/>
      <c r="S62" s="74"/>
    </row>
    <row r="63" spans="1:19">
      <c r="A63" s="418"/>
      <c r="B63" s="43"/>
      <c r="C63" s="40"/>
      <c r="D63" s="67" t="s">
        <v>154</v>
      </c>
      <c r="E63" s="47">
        <v>2022</v>
      </c>
      <c r="F63" s="40"/>
      <c r="G63" s="73">
        <v>63428</v>
      </c>
      <c r="H63" s="73"/>
      <c r="I63" s="73">
        <v>61069.858466855803</v>
      </c>
      <c r="J63" s="73"/>
      <c r="K63" s="73">
        <v>27364.896260641301</v>
      </c>
      <c r="L63" s="73"/>
      <c r="M63" s="73">
        <v>33704.962206214601</v>
      </c>
      <c r="N63" s="73"/>
      <c r="O63" s="73">
        <v>334268</v>
      </c>
      <c r="P63" s="73"/>
      <c r="Q63" s="73">
        <v>9426.6515555172009</v>
      </c>
      <c r="R63" s="73"/>
      <c r="S63" s="73">
        <v>54518.345341477398</v>
      </c>
    </row>
    <row r="64" spans="1:19">
      <c r="A64" s="418"/>
      <c r="B64" s="43"/>
      <c r="C64" s="40"/>
      <c r="D64" s="68"/>
      <c r="E64" s="40">
        <v>2015</v>
      </c>
      <c r="F64" s="40"/>
      <c r="G64" s="54">
        <v>54248</v>
      </c>
      <c r="H64" s="54"/>
      <c r="I64" s="54">
        <v>37809.008166421598</v>
      </c>
      <c r="J64" s="54"/>
      <c r="K64" s="54">
        <v>16549.343779774001</v>
      </c>
      <c r="L64" s="54"/>
      <c r="M64" s="82">
        <v>21259.664386647601</v>
      </c>
      <c r="N64" s="54"/>
      <c r="O64" s="54">
        <v>280864</v>
      </c>
      <c r="P64" s="54"/>
      <c r="Q64" s="54">
        <v>5974.70386435822</v>
      </c>
      <c r="R64" s="54"/>
      <c r="S64" s="54">
        <v>36706.972654434903</v>
      </c>
    </row>
    <row r="65" spans="1:19">
      <c r="A65" s="418"/>
      <c r="B65" s="43"/>
      <c r="C65" s="40"/>
      <c r="D65" s="68"/>
      <c r="E65" s="40"/>
      <c r="F65" s="40"/>
      <c r="G65" s="54"/>
      <c r="H65" s="54"/>
      <c r="I65" s="54"/>
      <c r="J65" s="54"/>
      <c r="K65" s="81"/>
      <c r="L65" s="54"/>
      <c r="M65" s="82"/>
      <c r="N65" s="54"/>
      <c r="O65" s="54"/>
      <c r="P65" s="54"/>
      <c r="Q65" s="54"/>
      <c r="R65" s="54"/>
      <c r="S65" s="54"/>
    </row>
    <row r="66" spans="1:19" ht="9.9" customHeight="1">
      <c r="A66" s="418"/>
      <c r="B66" s="43"/>
      <c r="C66" s="40"/>
      <c r="D66" s="64"/>
      <c r="E66" s="41"/>
      <c r="F66" s="41"/>
      <c r="G66" s="74"/>
      <c r="H66" s="75"/>
      <c r="I66" s="74"/>
      <c r="J66" s="75"/>
      <c r="K66" s="74"/>
      <c r="L66" s="75"/>
      <c r="M66" s="83"/>
      <c r="N66" s="75"/>
      <c r="O66" s="74"/>
      <c r="P66" s="75"/>
      <c r="Q66" s="74"/>
      <c r="R66" s="75"/>
      <c r="S66" s="74"/>
    </row>
    <row r="67" spans="1:19">
      <c r="A67" s="418"/>
      <c r="B67" s="43"/>
      <c r="C67" s="40"/>
      <c r="D67" s="67" t="s">
        <v>155</v>
      </c>
      <c r="E67" s="47">
        <v>2022</v>
      </c>
      <c r="F67" s="40"/>
      <c r="G67" s="73">
        <v>232206</v>
      </c>
      <c r="H67" s="73"/>
      <c r="I67" s="73">
        <v>477157.44201691798</v>
      </c>
      <c r="J67" s="73"/>
      <c r="K67" s="73">
        <v>215609.58585563401</v>
      </c>
      <c r="L67" s="73"/>
      <c r="M67" s="87">
        <v>261547.856161284</v>
      </c>
      <c r="N67" s="73"/>
      <c r="O67" s="73">
        <v>1585500</v>
      </c>
      <c r="P67" s="73"/>
      <c r="Q67" s="73">
        <v>65079.504369779097</v>
      </c>
      <c r="R67" s="73"/>
      <c r="S67" s="73">
        <v>352838.824294021</v>
      </c>
    </row>
    <row r="68" spans="1:19">
      <c r="A68" s="418"/>
      <c r="B68" s="43"/>
      <c r="C68" s="40"/>
      <c r="D68" s="68"/>
      <c r="E68" s="40">
        <v>2015</v>
      </c>
      <c r="F68" s="40"/>
      <c r="G68" s="54">
        <v>164286</v>
      </c>
      <c r="H68" s="54"/>
      <c r="I68" s="54">
        <v>288287.80656566803</v>
      </c>
      <c r="J68" s="54"/>
      <c r="K68" s="54">
        <v>136169.869987949</v>
      </c>
      <c r="L68" s="54"/>
      <c r="M68" s="82">
        <v>152117.936577719</v>
      </c>
      <c r="N68" s="54"/>
      <c r="O68" s="54">
        <v>1277745</v>
      </c>
      <c r="P68" s="54"/>
      <c r="Q68" s="54">
        <v>42080.399760494904</v>
      </c>
      <c r="R68" s="54"/>
      <c r="S68" s="54">
        <v>267906.60896568798</v>
      </c>
    </row>
    <row r="69" spans="1:19">
      <c r="A69" s="418"/>
      <c r="B69" s="43"/>
      <c r="C69" s="40"/>
      <c r="D69" s="68"/>
      <c r="E69" s="40"/>
      <c r="F69" s="40"/>
      <c r="G69" s="54"/>
      <c r="H69" s="54"/>
      <c r="I69" s="54"/>
      <c r="J69" s="54"/>
      <c r="K69" s="81"/>
      <c r="L69" s="54"/>
      <c r="M69" s="82"/>
      <c r="N69" s="54"/>
      <c r="O69" s="54"/>
      <c r="P69" s="54"/>
      <c r="Q69" s="54"/>
      <c r="R69" s="54"/>
      <c r="S69" s="54"/>
    </row>
    <row r="70" spans="1:19" ht="9.9" customHeight="1">
      <c r="A70" s="418"/>
      <c r="B70" s="43"/>
      <c r="C70" s="40"/>
      <c r="D70" s="64"/>
      <c r="E70" s="41"/>
      <c r="F70" s="41"/>
      <c r="G70" s="74"/>
      <c r="H70" s="75"/>
      <c r="I70" s="74"/>
      <c r="J70" s="75"/>
      <c r="K70" s="74"/>
      <c r="L70" s="75"/>
      <c r="M70" s="83"/>
      <c r="N70" s="75"/>
      <c r="O70" s="74"/>
      <c r="P70" s="75"/>
      <c r="Q70" s="74"/>
      <c r="R70" s="75"/>
      <c r="S70" s="74"/>
    </row>
    <row r="71" spans="1:19">
      <c r="A71" s="418"/>
      <c r="B71" s="43"/>
      <c r="C71" s="40"/>
      <c r="D71" s="67" t="s">
        <v>156</v>
      </c>
      <c r="E71" s="47">
        <v>2022</v>
      </c>
      <c r="F71" s="40"/>
      <c r="G71" s="73">
        <v>29065</v>
      </c>
      <c r="H71" s="73"/>
      <c r="I71" s="73">
        <v>12148.7356396043</v>
      </c>
      <c r="J71" s="73"/>
      <c r="K71" s="73">
        <v>5240.6223605833702</v>
      </c>
      <c r="L71" s="73"/>
      <c r="M71" s="73">
        <v>6908.1132790209404</v>
      </c>
      <c r="N71" s="73"/>
      <c r="O71" s="73">
        <v>120311</v>
      </c>
      <c r="P71" s="73"/>
      <c r="Q71" s="73">
        <v>2158.7546668710902</v>
      </c>
      <c r="R71" s="73"/>
      <c r="S71" s="73">
        <v>10682.6786806409</v>
      </c>
    </row>
    <row r="72" spans="1:19">
      <c r="A72" s="418"/>
      <c r="B72" s="43"/>
      <c r="C72" s="40"/>
      <c r="D72" s="68"/>
      <c r="E72" s="40">
        <v>2015</v>
      </c>
      <c r="F72" s="40"/>
      <c r="G72" s="54">
        <v>25799</v>
      </c>
      <c r="H72" s="54"/>
      <c r="I72" s="54">
        <v>8303.8522887687704</v>
      </c>
      <c r="J72" s="54"/>
      <c r="K72" s="54">
        <v>3626.6180002568399</v>
      </c>
      <c r="L72" s="54"/>
      <c r="M72" s="82">
        <v>4677.2342885119397</v>
      </c>
      <c r="N72" s="54"/>
      <c r="O72" s="54">
        <v>96497</v>
      </c>
      <c r="P72" s="54"/>
      <c r="Q72" s="54">
        <v>1311.3497607920001</v>
      </c>
      <c r="R72" s="54"/>
      <c r="S72" s="54">
        <v>6293.3569890110102</v>
      </c>
    </row>
    <row r="73" spans="1:19">
      <c r="A73" s="418"/>
      <c r="B73" s="43"/>
      <c r="C73" s="40"/>
      <c r="D73" s="68"/>
      <c r="E73" s="40"/>
      <c r="F73" s="40"/>
      <c r="G73" s="54"/>
      <c r="H73" s="54"/>
      <c r="I73" s="54"/>
      <c r="J73" s="54"/>
      <c r="K73" s="81"/>
      <c r="L73" s="54"/>
      <c r="M73" s="82"/>
      <c r="N73" s="54"/>
      <c r="O73" s="54"/>
      <c r="P73" s="54"/>
      <c r="Q73" s="54"/>
      <c r="R73" s="54"/>
      <c r="S73" s="54"/>
    </row>
    <row r="74" spans="1:19" ht="9" customHeight="1">
      <c r="A74" s="418"/>
      <c r="B74" s="43"/>
      <c r="C74" s="40"/>
      <c r="D74" s="64"/>
      <c r="E74" s="41"/>
      <c r="F74" s="41"/>
      <c r="G74" s="74"/>
      <c r="H74" s="75"/>
      <c r="I74" s="74"/>
      <c r="J74" s="75"/>
      <c r="K74" s="74"/>
      <c r="L74" s="75"/>
      <c r="M74" s="83"/>
      <c r="N74" s="75"/>
      <c r="O74" s="74"/>
      <c r="P74" s="75"/>
      <c r="Q74" s="74"/>
      <c r="R74" s="75"/>
      <c r="S74" s="74"/>
    </row>
    <row r="75" spans="1:19">
      <c r="A75" s="418"/>
      <c r="B75" s="43"/>
      <c r="C75" s="40"/>
      <c r="D75" s="67" t="s">
        <v>157</v>
      </c>
      <c r="E75" s="47">
        <v>2022</v>
      </c>
      <c r="F75" s="40"/>
      <c r="G75" s="73">
        <v>130089</v>
      </c>
      <c r="H75" s="73"/>
      <c r="I75" s="73">
        <v>503746.31178041699</v>
      </c>
      <c r="J75" s="73"/>
      <c r="K75" s="73">
        <v>223696.92061246099</v>
      </c>
      <c r="L75" s="73"/>
      <c r="M75" s="73">
        <v>280049.391167956</v>
      </c>
      <c r="N75" s="73"/>
      <c r="O75" s="73">
        <v>1334282</v>
      </c>
      <c r="P75" s="73"/>
      <c r="Q75" s="73">
        <v>67131.028447022196</v>
      </c>
      <c r="R75" s="73"/>
      <c r="S75" s="73">
        <v>543149.99575253902</v>
      </c>
    </row>
    <row r="76" spans="1:19">
      <c r="A76" s="418"/>
      <c r="B76" s="43"/>
      <c r="C76" s="40"/>
      <c r="D76" s="68"/>
      <c r="E76" s="40">
        <v>2015</v>
      </c>
      <c r="F76" s="40"/>
      <c r="G76" s="54">
        <v>125731</v>
      </c>
      <c r="H76" s="54"/>
      <c r="I76" s="54">
        <v>380803.557869746</v>
      </c>
      <c r="J76" s="54"/>
      <c r="K76" s="54">
        <v>175832.31277698599</v>
      </c>
      <c r="L76" s="54"/>
      <c r="M76" s="82">
        <v>204971.24509275999</v>
      </c>
      <c r="N76" s="54"/>
      <c r="O76" s="54">
        <v>1127111</v>
      </c>
      <c r="P76" s="54"/>
      <c r="Q76" s="54">
        <v>44207.147934765402</v>
      </c>
      <c r="R76" s="54"/>
      <c r="S76" s="54">
        <v>415445.53507862001</v>
      </c>
    </row>
    <row r="77" spans="1:19">
      <c r="A77" s="418"/>
      <c r="B77" s="43"/>
      <c r="C77" s="40"/>
      <c r="D77" s="68"/>
      <c r="E77" s="40"/>
      <c r="F77" s="40"/>
      <c r="G77" s="54"/>
      <c r="H77" s="54"/>
      <c r="I77" s="54"/>
      <c r="J77" s="54"/>
      <c r="K77" s="81"/>
      <c r="L77" s="54"/>
      <c r="M77" s="82"/>
      <c r="N77" s="54"/>
      <c r="O77" s="54"/>
      <c r="P77" s="54"/>
      <c r="Q77" s="54"/>
      <c r="R77" s="54"/>
      <c r="S77" s="54"/>
    </row>
    <row r="78" spans="1:19" ht="9" customHeight="1">
      <c r="A78" s="418"/>
      <c r="B78" s="43"/>
      <c r="C78" s="40"/>
      <c r="D78" s="64"/>
      <c r="E78" s="41"/>
      <c r="F78" s="41"/>
      <c r="G78" s="74"/>
      <c r="H78" s="75"/>
      <c r="I78" s="74"/>
      <c r="J78" s="75"/>
      <c r="K78" s="74"/>
      <c r="L78" s="75"/>
      <c r="M78" s="83"/>
      <c r="N78" s="75"/>
      <c r="O78" s="74"/>
      <c r="P78" s="75"/>
      <c r="Q78" s="74"/>
      <c r="R78" s="75"/>
      <c r="S78" s="74"/>
    </row>
    <row r="79" spans="1:19">
      <c r="A79" s="418"/>
      <c r="B79" s="43"/>
      <c r="C79" s="40"/>
      <c r="D79" s="67" t="s">
        <v>158</v>
      </c>
      <c r="E79" s="47">
        <v>2022</v>
      </c>
      <c r="F79" s="40"/>
      <c r="G79" s="73">
        <v>2465</v>
      </c>
      <c r="H79" s="73"/>
      <c r="I79" s="73">
        <v>9237.7562321428995</v>
      </c>
      <c r="J79" s="73"/>
      <c r="K79" s="73">
        <v>3052.6247907049401</v>
      </c>
      <c r="L79" s="73"/>
      <c r="M79" s="87">
        <v>6185.1314414379603</v>
      </c>
      <c r="N79" s="73"/>
      <c r="O79" s="73">
        <v>20247</v>
      </c>
      <c r="P79" s="73"/>
      <c r="Q79" s="73">
        <v>673.88963181700001</v>
      </c>
      <c r="R79" s="73"/>
      <c r="S79" s="73">
        <v>4294.7689143443704</v>
      </c>
    </row>
    <row r="80" spans="1:19">
      <c r="A80" s="418"/>
      <c r="B80" s="43"/>
      <c r="C80" s="40"/>
      <c r="D80" s="68"/>
      <c r="E80" s="40">
        <v>2015</v>
      </c>
      <c r="F80" s="40"/>
      <c r="G80" s="54">
        <v>2305</v>
      </c>
      <c r="H80" s="54"/>
      <c r="I80" s="54">
        <v>6872.2790244223697</v>
      </c>
      <c r="J80" s="54"/>
      <c r="K80" s="54">
        <v>2349.6841547651002</v>
      </c>
      <c r="L80" s="54"/>
      <c r="M80" s="82">
        <v>4522.5948696572696</v>
      </c>
      <c r="N80" s="54"/>
      <c r="O80" s="54">
        <v>16348</v>
      </c>
      <c r="P80" s="54"/>
      <c r="Q80" s="54">
        <v>472.85810741604098</v>
      </c>
      <c r="R80" s="54"/>
      <c r="S80" s="54">
        <v>3592.7102837306302</v>
      </c>
    </row>
    <row r="81" spans="1:19">
      <c r="A81" s="418"/>
      <c r="B81" s="43"/>
      <c r="C81" s="40"/>
      <c r="D81" s="68"/>
      <c r="E81" s="40"/>
      <c r="F81" s="40"/>
      <c r="G81" s="54"/>
      <c r="H81" s="54"/>
      <c r="I81" s="54"/>
      <c r="J81" s="54"/>
      <c r="K81" s="81"/>
      <c r="L81" s="54"/>
      <c r="M81" s="82"/>
      <c r="N81" s="54"/>
      <c r="O81" s="54"/>
      <c r="P81" s="54"/>
      <c r="Q81" s="54"/>
      <c r="R81" s="54"/>
      <c r="S81" s="54"/>
    </row>
    <row r="82" spans="1:19" ht="9" customHeight="1">
      <c r="A82" s="418"/>
      <c r="B82" s="43"/>
      <c r="C82" s="40"/>
      <c r="D82" s="64"/>
      <c r="E82" s="41"/>
      <c r="F82" s="41"/>
      <c r="G82" s="74"/>
      <c r="H82" s="75"/>
      <c r="I82" s="74"/>
      <c r="J82" s="75"/>
      <c r="K82" s="74"/>
      <c r="L82" s="75"/>
      <c r="M82" s="83"/>
      <c r="N82" s="75"/>
      <c r="O82" s="74"/>
      <c r="P82" s="75"/>
      <c r="Q82" s="74"/>
      <c r="R82" s="75"/>
      <c r="S82" s="74"/>
    </row>
    <row r="83" spans="1:19">
      <c r="A83" s="418"/>
      <c r="B83" s="43"/>
      <c r="C83" s="40"/>
      <c r="D83" s="67" t="s">
        <v>159</v>
      </c>
      <c r="E83" s="47">
        <v>2022</v>
      </c>
      <c r="F83" s="40"/>
      <c r="G83" s="73">
        <v>1398</v>
      </c>
      <c r="H83" s="73"/>
      <c r="I83" s="73">
        <v>4126.23265376989</v>
      </c>
      <c r="J83" s="73"/>
      <c r="K83" s="73">
        <v>1589.13331960543</v>
      </c>
      <c r="L83" s="73"/>
      <c r="M83" s="73">
        <v>2537.0993341644498</v>
      </c>
      <c r="N83" s="73"/>
      <c r="O83" s="73">
        <v>17155</v>
      </c>
      <c r="P83" s="73"/>
      <c r="Q83" s="73">
        <v>528.60329638956296</v>
      </c>
      <c r="R83" s="73"/>
      <c r="S83" s="73">
        <v>1562.52643874961</v>
      </c>
    </row>
    <row r="84" spans="1:19">
      <c r="A84" s="418"/>
      <c r="B84" s="43"/>
      <c r="C84" s="40"/>
      <c r="D84" s="68"/>
      <c r="E84" s="40">
        <v>2015</v>
      </c>
      <c r="F84" s="40"/>
      <c r="G84" s="54">
        <v>1002</v>
      </c>
      <c r="H84" s="54"/>
      <c r="I84" s="54">
        <v>2661.5685561799601</v>
      </c>
      <c r="J84" s="54"/>
      <c r="K84" s="54">
        <v>1061.2935607453901</v>
      </c>
      <c r="L84" s="54"/>
      <c r="M84" s="82">
        <v>1600.27499543457</v>
      </c>
      <c r="N84" s="54"/>
      <c r="O84" s="54">
        <v>12147</v>
      </c>
      <c r="P84" s="54"/>
      <c r="Q84" s="54">
        <v>391.54946324907002</v>
      </c>
      <c r="R84" s="54"/>
      <c r="S84" s="54">
        <v>1303.42888837037</v>
      </c>
    </row>
    <row r="85" spans="1:19">
      <c r="A85" s="418"/>
      <c r="B85" s="43"/>
      <c r="C85" s="40"/>
      <c r="D85" s="68"/>
      <c r="E85" s="40"/>
      <c r="F85" s="40"/>
      <c r="G85" s="54"/>
      <c r="H85" s="54"/>
      <c r="I85" s="54"/>
      <c r="J85" s="54"/>
      <c r="K85" s="81"/>
      <c r="L85" s="54"/>
      <c r="M85" s="82"/>
      <c r="N85" s="54"/>
      <c r="O85" s="54"/>
      <c r="P85" s="54"/>
      <c r="Q85" s="54"/>
      <c r="R85" s="54"/>
      <c r="S85" s="54"/>
    </row>
    <row r="86" spans="1:19" ht="9" customHeight="1">
      <c r="A86" s="418"/>
      <c r="B86" s="43"/>
      <c r="C86" s="40"/>
      <c r="D86" s="64"/>
      <c r="E86" s="41"/>
      <c r="F86" s="41"/>
      <c r="G86" s="74"/>
      <c r="H86" s="75"/>
      <c r="I86" s="74"/>
      <c r="J86" s="75"/>
      <c r="K86" s="74"/>
      <c r="L86" s="75"/>
      <c r="M86" s="83"/>
      <c r="N86" s="75"/>
      <c r="O86" s="74"/>
      <c r="P86" s="75"/>
      <c r="Q86" s="74"/>
      <c r="R86" s="75"/>
      <c r="S86" s="74"/>
    </row>
    <row r="87" spans="1:19" ht="9.9" customHeight="1">
      <c r="B87" s="86"/>
      <c r="M87" s="88"/>
      <c r="N87" s="86"/>
      <c r="O87" s="86"/>
      <c r="P87" s="86"/>
      <c r="Q87" s="86"/>
      <c r="R87" s="86"/>
      <c r="S87" s="86"/>
    </row>
    <row r="88" spans="1:19" s="37" customFormat="1" ht="48.75" customHeight="1">
      <c r="A88" s="4"/>
      <c r="B88" s="424"/>
      <c r="C88" s="425"/>
      <c r="D88" s="425"/>
      <c r="E88" s="425"/>
      <c r="F88" s="425"/>
      <c r="G88" s="425"/>
      <c r="H88" s="425"/>
      <c r="I88" s="425"/>
      <c r="J88" s="425"/>
      <c r="K88" s="425"/>
      <c r="L88" s="425"/>
      <c r="M88" s="425"/>
      <c r="N88" s="80"/>
      <c r="O88" s="80"/>
      <c r="P88" s="80"/>
      <c r="Q88" s="85"/>
      <c r="R88" s="5"/>
      <c r="S88" s="5"/>
    </row>
  </sheetData>
  <mergeCells count="11">
    <mergeCell ref="B88:M88"/>
    <mergeCell ref="A1:A42"/>
    <mergeCell ref="A47:A86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">
    <tabColor rgb="FFFFFF00"/>
  </sheetPr>
  <dimension ref="A1:W111"/>
  <sheetViews>
    <sheetView view="pageBreakPreview" zoomScaleNormal="100" workbookViewId="0">
      <selection activeCell="G21" sqref="G21"/>
    </sheetView>
  </sheetViews>
  <sheetFormatPr defaultColWidth="9.109375" defaultRowHeight="13.2"/>
  <cols>
    <col min="1" max="1" width="9.109375" style="2" customWidth="1"/>
    <col min="2" max="2" width="31.6640625" style="4" customWidth="1"/>
    <col min="3" max="3" width="14.44140625" style="5" customWidth="1"/>
    <col min="4" max="4" width="4" style="5" customWidth="1"/>
    <col min="5" max="5" width="13.5546875" style="5" customWidth="1"/>
    <col min="6" max="6" width="4" style="5" customWidth="1"/>
    <col min="7" max="7" width="13.5546875" style="5" customWidth="1"/>
    <col min="8" max="8" width="4" style="5" customWidth="1"/>
    <col min="9" max="9" width="13.5546875" style="5" customWidth="1"/>
    <col min="10" max="10" width="4" style="5" customWidth="1"/>
    <col min="11" max="11" width="20.6640625" style="5" customWidth="1"/>
    <col min="12" max="12" width="4" style="5" customWidth="1"/>
    <col min="13" max="13" width="13.5546875" style="5" customWidth="1"/>
    <col min="14" max="14" width="4" style="5" customWidth="1"/>
    <col min="15" max="15" width="20.6640625" style="5" customWidth="1"/>
    <col min="16" max="16" width="8.6640625" style="4" customWidth="1"/>
    <col min="17" max="17" width="24.44140625" style="4" customWidth="1"/>
    <col min="18" max="19" width="13.44140625" style="4" customWidth="1"/>
    <col min="20" max="20" width="11.88671875" style="4" customWidth="1"/>
    <col min="21" max="21" width="13.44140625" style="4" customWidth="1"/>
    <col min="22" max="22" width="11.6640625" style="4" customWidth="1"/>
    <col min="23" max="23" width="13.44140625" style="4" customWidth="1"/>
    <col min="24" max="16384" width="9.109375" style="4"/>
  </cols>
  <sheetData>
    <row r="1" spans="1:16" ht="12.9" customHeight="1"/>
    <row r="2" spans="1:16" ht="27" customHeight="1">
      <c r="A2" s="6"/>
      <c r="B2" s="428" t="s">
        <v>175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</row>
    <row r="3" spans="1:16" ht="12.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ht="7.5" customHeight="1">
      <c r="A4" s="6"/>
      <c r="B4" s="8"/>
    </row>
    <row r="5" spans="1:16" ht="104.25" customHeight="1">
      <c r="A5" s="8"/>
      <c r="B5" s="30" t="s">
        <v>176</v>
      </c>
      <c r="C5" s="10" t="s">
        <v>3</v>
      </c>
      <c r="D5" s="11"/>
      <c r="E5" s="10" t="s">
        <v>4</v>
      </c>
      <c r="F5" s="11"/>
      <c r="G5" s="12" t="s">
        <v>5</v>
      </c>
      <c r="H5" s="11"/>
      <c r="I5" s="10" t="s">
        <v>6</v>
      </c>
      <c r="J5" s="11"/>
      <c r="K5" s="10" t="s">
        <v>177</v>
      </c>
      <c r="L5" s="11"/>
      <c r="M5" s="10" t="s">
        <v>8</v>
      </c>
      <c r="N5" s="11"/>
      <c r="O5" s="12" t="s">
        <v>9</v>
      </c>
    </row>
    <row r="6" spans="1:16" ht="26.4">
      <c r="A6" s="8"/>
      <c r="B6" s="9"/>
      <c r="C6" s="11"/>
      <c r="D6" s="11"/>
      <c r="E6" s="13" t="s">
        <v>178</v>
      </c>
      <c r="F6" s="14"/>
      <c r="G6" s="13" t="s">
        <v>178</v>
      </c>
      <c r="H6" s="14"/>
      <c r="I6" s="13" t="s">
        <v>178</v>
      </c>
      <c r="J6" s="14"/>
      <c r="K6" s="11"/>
      <c r="L6" s="14"/>
      <c r="M6" s="13" t="s">
        <v>178</v>
      </c>
      <c r="N6" s="14"/>
      <c r="O6" s="13" t="s">
        <v>178</v>
      </c>
    </row>
    <row r="7" spans="1:16" ht="7.5" customHeigh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6" ht="7.5" customHeight="1">
      <c r="A8" s="8"/>
      <c r="B8" s="9"/>
      <c r="C8" s="11"/>
      <c r="D8" s="11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6" s="1" customFormat="1" ht="26.4">
      <c r="A9" s="6"/>
      <c r="B9" s="15" t="s">
        <v>12</v>
      </c>
      <c r="C9" s="31" t="s">
        <v>179</v>
      </c>
      <c r="D9" s="31"/>
      <c r="E9" s="31" t="s">
        <v>180</v>
      </c>
      <c r="F9" s="31"/>
      <c r="G9" s="31" t="s">
        <v>180</v>
      </c>
      <c r="H9" s="31"/>
      <c r="I9" s="31" t="s">
        <v>179</v>
      </c>
      <c r="J9" s="31"/>
      <c r="K9" s="31" t="s">
        <v>180</v>
      </c>
      <c r="L9" s="31"/>
      <c r="M9" s="31" t="s">
        <v>179</v>
      </c>
      <c r="N9" s="31"/>
      <c r="O9" s="31" t="s">
        <v>180</v>
      </c>
    </row>
    <row r="10" spans="1:16" ht="7.5" customHeight="1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6" ht="16.5" customHeight="1">
      <c r="A11" s="6"/>
      <c r="B11" s="9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16" s="2" customFormat="1" ht="37.5" customHeight="1">
      <c r="B12" s="32" t="s">
        <v>181</v>
      </c>
      <c r="C12" s="33" t="s">
        <v>179</v>
      </c>
      <c r="D12" s="33"/>
      <c r="E12" s="33" t="s">
        <v>179</v>
      </c>
      <c r="F12" s="33"/>
      <c r="G12" s="33" t="s">
        <v>182</v>
      </c>
      <c r="H12" s="33"/>
      <c r="I12" s="33" t="s">
        <v>182</v>
      </c>
      <c r="J12" s="33"/>
      <c r="K12" s="33" t="s">
        <v>180</v>
      </c>
      <c r="L12" s="33"/>
      <c r="M12" s="33" t="s">
        <v>182</v>
      </c>
      <c r="N12" s="33"/>
      <c r="O12" s="33" t="s">
        <v>182</v>
      </c>
      <c r="P12" s="28"/>
    </row>
    <row r="13" spans="1:16" s="2" customFormat="1" ht="16.5" customHeight="1"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28"/>
    </row>
    <row r="14" spans="1:16" s="2" customFormat="1" ht="37.5" customHeight="1">
      <c r="B14" s="32" t="s">
        <v>183</v>
      </c>
      <c r="C14" s="33" t="s">
        <v>182</v>
      </c>
      <c r="D14" s="33"/>
      <c r="E14" s="33" t="s">
        <v>182</v>
      </c>
      <c r="F14" s="33"/>
      <c r="G14" s="33" t="s">
        <v>182</v>
      </c>
      <c r="H14" s="33"/>
      <c r="I14" s="33" t="s">
        <v>182</v>
      </c>
      <c r="J14" s="33"/>
      <c r="K14" s="33" t="s">
        <v>179</v>
      </c>
      <c r="L14" s="33"/>
      <c r="M14" s="33" t="s">
        <v>184</v>
      </c>
      <c r="N14" s="33"/>
      <c r="O14" s="33" t="s">
        <v>184</v>
      </c>
      <c r="P14" s="28"/>
    </row>
    <row r="15" spans="1:16" s="2" customFormat="1" ht="16.5" customHeight="1">
      <c r="B15" s="34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28"/>
    </row>
    <row r="16" spans="1:16" s="2" customFormat="1" ht="37.5" customHeight="1">
      <c r="B16" s="32" t="s">
        <v>185</v>
      </c>
      <c r="C16" s="33" t="s">
        <v>186</v>
      </c>
      <c r="D16" s="33"/>
      <c r="E16" s="33" t="s">
        <v>186</v>
      </c>
      <c r="F16" s="33"/>
      <c r="G16" s="33" t="s">
        <v>186</v>
      </c>
      <c r="H16" s="33"/>
      <c r="I16" s="33" t="s">
        <v>186</v>
      </c>
      <c r="J16" s="33"/>
      <c r="K16" s="33" t="s">
        <v>184</v>
      </c>
      <c r="L16" s="33"/>
      <c r="M16" s="33" t="s">
        <v>186</v>
      </c>
      <c r="N16" s="33"/>
      <c r="O16" s="33" t="s">
        <v>186</v>
      </c>
      <c r="P16" s="28"/>
    </row>
    <row r="17" spans="1:16" s="2" customFormat="1" ht="16.5" customHeight="1">
      <c r="B17" s="34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28"/>
    </row>
    <row r="18" spans="1:16" s="2" customFormat="1" ht="37.5" customHeight="1">
      <c r="B18" s="32" t="s">
        <v>187</v>
      </c>
      <c r="C18" s="33" t="s">
        <v>179</v>
      </c>
      <c r="D18" s="33"/>
      <c r="E18" s="33" t="s">
        <v>180</v>
      </c>
      <c r="F18" s="33"/>
      <c r="G18" s="33" t="s">
        <v>180</v>
      </c>
      <c r="H18" s="33"/>
      <c r="I18" s="33" t="s">
        <v>179</v>
      </c>
      <c r="J18" s="33"/>
      <c r="K18" s="33" t="s">
        <v>180</v>
      </c>
      <c r="L18" s="33"/>
      <c r="M18" s="33" t="s">
        <v>179</v>
      </c>
      <c r="N18" s="33"/>
      <c r="O18" s="33">
        <v>1123803.3</v>
      </c>
      <c r="P18" s="28"/>
    </row>
    <row r="19" spans="1:16" s="2" customFormat="1" ht="16.5" customHeight="1"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28"/>
    </row>
    <row r="20" spans="1:16" s="2" customFormat="1" ht="37.5" customHeight="1">
      <c r="B20" s="32" t="s">
        <v>188</v>
      </c>
      <c r="C20" s="33" t="s">
        <v>184</v>
      </c>
      <c r="D20" s="33"/>
      <c r="E20" s="33" t="s">
        <v>179</v>
      </c>
      <c r="F20" s="33"/>
      <c r="G20" s="33" t="s">
        <v>179</v>
      </c>
      <c r="H20" s="33"/>
      <c r="I20" s="33" t="s">
        <v>179</v>
      </c>
      <c r="J20" s="33"/>
      <c r="K20" s="33" t="s">
        <v>179</v>
      </c>
      <c r="L20" s="33"/>
      <c r="M20" s="33" t="s">
        <v>182</v>
      </c>
      <c r="N20" s="33"/>
      <c r="O20" s="33" t="s">
        <v>179</v>
      </c>
      <c r="P20" s="28"/>
    </row>
    <row r="21" spans="1:16" s="2" customFormat="1" ht="16.5" customHeight="1">
      <c r="B21" s="34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28"/>
    </row>
    <row r="22" spans="1:16" s="2" customFormat="1" ht="37.5" customHeight="1">
      <c r="B22" s="32" t="s">
        <v>189</v>
      </c>
      <c r="C22" s="33" t="s">
        <v>184</v>
      </c>
      <c r="D22" s="33"/>
      <c r="E22" s="33" t="s">
        <v>184</v>
      </c>
      <c r="F22" s="33"/>
      <c r="G22" s="33" t="s">
        <v>186</v>
      </c>
      <c r="H22" s="33"/>
      <c r="I22" s="33" t="s">
        <v>184</v>
      </c>
      <c r="J22" s="33"/>
      <c r="K22" s="33" t="s">
        <v>182</v>
      </c>
      <c r="L22" s="33"/>
      <c r="M22" s="33" t="s">
        <v>186</v>
      </c>
      <c r="N22" s="33"/>
      <c r="O22" s="33" t="s">
        <v>184</v>
      </c>
      <c r="P22" s="28"/>
    </row>
    <row r="23" spans="1:16" s="2" customFormat="1" ht="16.5" customHeight="1">
      <c r="B23" s="34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28"/>
    </row>
    <row r="24" spans="1:16" s="2" customFormat="1" ht="37.5" customHeight="1">
      <c r="B24" s="32" t="s">
        <v>190</v>
      </c>
      <c r="C24" s="33" t="s">
        <v>186</v>
      </c>
      <c r="D24" s="33"/>
      <c r="E24" s="33" t="s">
        <v>184</v>
      </c>
      <c r="F24" s="33"/>
      <c r="G24" s="33" t="s">
        <v>184</v>
      </c>
      <c r="H24" s="33"/>
      <c r="I24" s="33" t="s">
        <v>184</v>
      </c>
      <c r="J24" s="33"/>
      <c r="K24" s="33" t="s">
        <v>182</v>
      </c>
      <c r="L24" s="33"/>
      <c r="M24" s="33" t="s">
        <v>184</v>
      </c>
      <c r="N24" s="33"/>
      <c r="O24" s="33" t="s">
        <v>182</v>
      </c>
      <c r="P24" s="28"/>
    </row>
    <row r="25" spans="1:16" s="2" customFormat="1" ht="16.5" customHeight="1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28"/>
    </row>
    <row r="26" spans="1:16" s="2" customFormat="1" ht="52.5" customHeight="1">
      <c r="B26" s="35" t="s">
        <v>191</v>
      </c>
      <c r="C26" s="33" t="s">
        <v>182</v>
      </c>
      <c r="D26" s="33"/>
      <c r="E26" s="33" t="s">
        <v>184</v>
      </c>
      <c r="F26" s="33"/>
      <c r="G26" s="33" t="s">
        <v>184</v>
      </c>
      <c r="H26" s="33"/>
      <c r="I26" s="33" t="s">
        <v>184</v>
      </c>
      <c r="J26" s="33"/>
      <c r="K26" s="33" t="s">
        <v>182</v>
      </c>
      <c r="L26" s="33"/>
      <c r="M26" s="33" t="s">
        <v>186</v>
      </c>
      <c r="N26" s="33"/>
      <c r="O26" s="33" t="s">
        <v>184</v>
      </c>
      <c r="P26" s="28"/>
    </row>
    <row r="27" spans="1:16" s="2" customFormat="1" ht="9" customHeight="1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28"/>
    </row>
    <row r="28" spans="1:16">
      <c r="A28" s="4"/>
    </row>
    <row r="29" spans="1:16">
      <c r="A29" s="4"/>
    </row>
    <row r="30" spans="1:16">
      <c r="A30" s="4"/>
    </row>
    <row r="31" spans="1:16">
      <c r="A31" s="4"/>
    </row>
    <row r="32" spans="1:16">
      <c r="A32" s="4"/>
    </row>
    <row r="33" spans="1:23">
      <c r="A33" s="4"/>
    </row>
    <row r="34" spans="1:23">
      <c r="A34" s="4"/>
      <c r="Q34" s="36"/>
      <c r="R34" s="36"/>
      <c r="S34" s="36"/>
      <c r="T34" s="36"/>
      <c r="U34" s="36"/>
      <c r="V34" s="36"/>
      <c r="W34" s="36"/>
    </row>
    <row r="35" spans="1:23">
      <c r="A35" s="4"/>
    </row>
    <row r="36" spans="1:23">
      <c r="A36" s="4"/>
    </row>
    <row r="37" spans="1:23">
      <c r="A37" s="4"/>
    </row>
    <row r="38" spans="1:23">
      <c r="A38" s="4"/>
    </row>
    <row r="39" spans="1:23">
      <c r="A39" s="4"/>
    </row>
    <row r="40" spans="1:23">
      <c r="A40" s="4"/>
    </row>
    <row r="41" spans="1:23">
      <c r="A41" s="4"/>
    </row>
    <row r="42" spans="1:23">
      <c r="A42" s="4"/>
    </row>
    <row r="43" spans="1:23">
      <c r="A43" s="4"/>
    </row>
    <row r="44" spans="1:23">
      <c r="A4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  <row r="108" spans="1:1">
      <c r="A108" s="4"/>
    </row>
    <row r="109" spans="1:1">
      <c r="A109" s="4"/>
    </row>
    <row r="110" spans="1:1">
      <c r="A110" s="4"/>
    </row>
    <row r="111" spans="1:1">
      <c r="A111" s="4"/>
    </row>
  </sheetData>
  <mergeCells count="1">
    <mergeCell ref="B2:O2"/>
  </mergeCells>
  <pageMargins left="0.31496062992126" right="0.31496062992126" top="0.31496062992126" bottom="0.31496062992126" header="1.25984251968504" footer="0.98425196850393704"/>
  <pageSetup paperSize="9" scale="80" orientation="landscape" r:id="rId1"/>
  <headerFooter scaleWithDoc="0"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>
    <tabColor rgb="FFFFFF00"/>
  </sheetPr>
  <dimension ref="A1:P80"/>
  <sheetViews>
    <sheetView view="pageBreakPreview" zoomScaleNormal="100" workbookViewId="0">
      <selection activeCell="P19" sqref="P19"/>
    </sheetView>
  </sheetViews>
  <sheetFormatPr defaultColWidth="9.109375" defaultRowHeight="13.2"/>
  <cols>
    <col min="1" max="1" width="9.109375" style="2" customWidth="1"/>
    <col min="2" max="2" width="31.5546875" style="4" customWidth="1"/>
    <col min="3" max="3" width="14.44140625" style="5" customWidth="1"/>
    <col min="4" max="4" width="4" style="5" customWidth="1"/>
    <col min="5" max="5" width="13.5546875" style="5" customWidth="1"/>
    <col min="6" max="6" width="4" style="5" customWidth="1"/>
    <col min="7" max="7" width="13.5546875" style="5" customWidth="1"/>
    <col min="8" max="8" width="4" style="5" customWidth="1"/>
    <col min="9" max="9" width="13.5546875" style="5" customWidth="1"/>
    <col min="10" max="10" width="4" style="5" customWidth="1"/>
    <col min="11" max="11" width="20.6640625" style="5" customWidth="1"/>
    <col min="12" max="12" width="4" style="5" customWidth="1"/>
    <col min="13" max="13" width="13.5546875" style="5" customWidth="1"/>
    <col min="14" max="14" width="4" style="5" customWidth="1"/>
    <col min="15" max="15" width="20.6640625" style="5" customWidth="1"/>
    <col min="16" max="16" width="8.6640625" style="4" customWidth="1"/>
    <col min="17" max="17" width="9.6640625" style="4" customWidth="1"/>
    <col min="18" max="18" width="9.33203125" style="4" customWidth="1"/>
    <col min="19" max="19" width="8.44140625" style="4" customWidth="1"/>
    <col min="20" max="20" width="11.6640625" style="4" customWidth="1"/>
    <col min="21" max="16384" width="9.109375" style="4"/>
  </cols>
  <sheetData>
    <row r="1" spans="1:16" ht="12.9" customHeight="1"/>
    <row r="2" spans="1:16" ht="27" customHeight="1">
      <c r="A2" s="6"/>
      <c r="B2" s="404" t="s">
        <v>192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</row>
    <row r="3" spans="1:16" ht="12.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ht="7.5" customHeight="1">
      <c r="A4" s="6"/>
      <c r="B4" s="8"/>
    </row>
    <row r="5" spans="1:16" ht="104.25" customHeight="1">
      <c r="A5" s="8"/>
      <c r="B5" s="9" t="s">
        <v>193</v>
      </c>
      <c r="C5" s="10" t="s">
        <v>3</v>
      </c>
      <c r="D5" s="11"/>
      <c r="E5" s="10" t="s">
        <v>4</v>
      </c>
      <c r="F5" s="11"/>
      <c r="G5" s="12" t="s">
        <v>5</v>
      </c>
      <c r="H5" s="11"/>
      <c r="I5" s="10" t="s">
        <v>6</v>
      </c>
      <c r="J5" s="11"/>
      <c r="K5" s="10" t="s">
        <v>177</v>
      </c>
      <c r="L5" s="11"/>
      <c r="M5" s="10" t="s">
        <v>8</v>
      </c>
      <c r="N5" s="11"/>
      <c r="O5" s="12" t="s">
        <v>194</v>
      </c>
    </row>
    <row r="6" spans="1:16" ht="26.4">
      <c r="A6" s="8"/>
      <c r="B6" s="9"/>
      <c r="C6" s="11"/>
      <c r="D6" s="11"/>
      <c r="E6" s="13" t="s">
        <v>178</v>
      </c>
      <c r="F6" s="14"/>
      <c r="G6" s="13" t="s">
        <v>178</v>
      </c>
      <c r="H6" s="14"/>
      <c r="I6" s="13" t="s">
        <v>178</v>
      </c>
      <c r="J6" s="14"/>
      <c r="K6" s="11"/>
      <c r="L6" s="14"/>
      <c r="M6" s="13" t="s">
        <v>178</v>
      </c>
      <c r="N6" s="14"/>
      <c r="O6" s="13" t="s">
        <v>178</v>
      </c>
    </row>
    <row r="7" spans="1:16" ht="7.5" customHeigh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6" ht="7.5" customHeight="1">
      <c r="A8" s="8"/>
      <c r="B8" s="9"/>
      <c r="C8" s="11"/>
      <c r="D8" s="11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6" s="1" customFormat="1" ht="26.4">
      <c r="A9" s="6"/>
      <c r="B9" s="15" t="s">
        <v>12</v>
      </c>
      <c r="C9" s="16" t="s">
        <v>179</v>
      </c>
      <c r="D9" s="17"/>
      <c r="E9" s="16" t="s">
        <v>180</v>
      </c>
      <c r="F9" s="17"/>
      <c r="G9" s="16" t="s">
        <v>180</v>
      </c>
      <c r="H9" s="17"/>
      <c r="I9" s="16" t="s">
        <v>179</v>
      </c>
      <c r="J9" s="17"/>
      <c r="K9" s="16" t="s">
        <v>180</v>
      </c>
      <c r="L9" s="17"/>
      <c r="M9" s="16" t="s">
        <v>179</v>
      </c>
      <c r="N9" s="17"/>
      <c r="O9" s="16" t="s">
        <v>180</v>
      </c>
    </row>
    <row r="10" spans="1:16" ht="7.5" customHeight="1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6">
      <c r="A11" s="6"/>
      <c r="B11" s="9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16" s="2" customFormat="1"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28"/>
    </row>
    <row r="13" spans="1:16" s="2" customFormat="1">
      <c r="B13" s="20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28"/>
    </row>
    <row r="14" spans="1:16" s="3" customFormat="1" ht="26.25" customHeight="1">
      <c r="B14" s="21" t="s">
        <v>195</v>
      </c>
      <c r="C14" s="22" t="s">
        <v>179</v>
      </c>
      <c r="D14" s="23"/>
      <c r="E14" s="22" t="s">
        <v>180</v>
      </c>
      <c r="F14" s="23"/>
      <c r="G14" s="22" t="s">
        <v>180</v>
      </c>
      <c r="H14" s="23"/>
      <c r="I14" s="22" t="s">
        <v>179</v>
      </c>
      <c r="J14" s="23"/>
      <c r="K14" s="22" t="s">
        <v>180</v>
      </c>
      <c r="L14" s="23"/>
      <c r="M14" s="22" t="s">
        <v>179</v>
      </c>
      <c r="N14" s="23"/>
      <c r="O14" s="22" t="s">
        <v>180</v>
      </c>
      <c r="P14" s="29"/>
    </row>
    <row r="15" spans="1:16" s="3" customFormat="1" ht="41.25" customHeight="1">
      <c r="B15" s="24"/>
      <c r="C15" s="22"/>
      <c r="D15" s="23"/>
      <c r="E15" s="22"/>
      <c r="F15" s="23"/>
      <c r="G15" s="22"/>
      <c r="H15" s="23"/>
      <c r="I15" s="22"/>
      <c r="J15" s="23"/>
      <c r="K15" s="22"/>
      <c r="L15" s="23"/>
      <c r="M15" s="22"/>
      <c r="N15" s="23"/>
      <c r="O15" s="22"/>
      <c r="P15" s="29"/>
    </row>
    <row r="16" spans="1:16" s="3" customFormat="1">
      <c r="B16" s="24"/>
      <c r="C16" s="22"/>
      <c r="D16" s="23"/>
      <c r="E16" s="22"/>
      <c r="F16" s="23"/>
      <c r="G16" s="22"/>
      <c r="H16" s="23"/>
      <c r="I16" s="22"/>
      <c r="J16" s="23"/>
      <c r="K16" s="22"/>
      <c r="L16" s="23"/>
      <c r="M16" s="22"/>
      <c r="N16" s="23"/>
      <c r="O16" s="22"/>
      <c r="P16" s="29"/>
    </row>
    <row r="17" spans="1:16" s="3" customFormat="1">
      <c r="B17" s="24"/>
      <c r="C17" s="22"/>
      <c r="D17" s="23"/>
      <c r="E17" s="22"/>
      <c r="F17" s="23"/>
      <c r="G17" s="22"/>
      <c r="H17" s="23"/>
      <c r="I17" s="22"/>
      <c r="J17" s="23"/>
      <c r="K17" s="22"/>
      <c r="L17" s="23"/>
      <c r="M17" s="22"/>
      <c r="N17" s="23"/>
      <c r="O17" s="22"/>
      <c r="P17" s="29"/>
    </row>
    <row r="18" spans="1:16" s="3" customFormat="1">
      <c r="B18" s="25"/>
      <c r="C18" s="22"/>
      <c r="D18" s="23"/>
      <c r="E18" s="22"/>
      <c r="F18" s="23"/>
      <c r="G18" s="22"/>
      <c r="H18" s="23"/>
      <c r="I18" s="22"/>
      <c r="J18" s="23"/>
      <c r="K18" s="22"/>
      <c r="L18" s="23"/>
      <c r="M18" s="22"/>
      <c r="N18" s="23"/>
      <c r="O18" s="22"/>
      <c r="P18" s="29"/>
    </row>
    <row r="19" spans="1:16" s="3" customFormat="1" ht="26.25" customHeight="1">
      <c r="B19" s="21" t="s">
        <v>196</v>
      </c>
      <c r="C19" s="22" t="s">
        <v>184</v>
      </c>
      <c r="D19" s="23"/>
      <c r="E19" s="22" t="s">
        <v>179</v>
      </c>
      <c r="F19" s="23"/>
      <c r="G19" s="22" t="s">
        <v>179</v>
      </c>
      <c r="H19" s="23"/>
      <c r="I19" s="22" t="s">
        <v>179</v>
      </c>
      <c r="J19" s="23"/>
      <c r="K19" s="22" t="s">
        <v>179</v>
      </c>
      <c r="L19" s="23"/>
      <c r="M19" s="22" t="s">
        <v>182</v>
      </c>
      <c r="N19" s="23"/>
      <c r="O19" s="22" t="s">
        <v>179</v>
      </c>
      <c r="P19" s="29"/>
    </row>
    <row r="20" spans="1:16" s="3" customFormat="1" ht="41.25" customHeight="1">
      <c r="C20" s="22"/>
      <c r="D20" s="23"/>
      <c r="E20" s="22"/>
      <c r="F20" s="23"/>
      <c r="G20" s="22"/>
      <c r="H20" s="23"/>
      <c r="I20" s="22"/>
      <c r="J20" s="23"/>
      <c r="K20" s="22"/>
      <c r="L20" s="23"/>
      <c r="M20" s="22"/>
      <c r="N20" s="23"/>
      <c r="O20" s="22"/>
      <c r="P20" s="29"/>
    </row>
    <row r="21" spans="1:16" s="3" customFormat="1">
      <c r="B21" s="26"/>
      <c r="C21" s="22"/>
      <c r="D21" s="23"/>
      <c r="E21" s="22"/>
      <c r="F21" s="23"/>
      <c r="G21" s="22"/>
      <c r="H21" s="23"/>
      <c r="I21" s="22"/>
      <c r="J21" s="23"/>
      <c r="K21" s="22"/>
      <c r="L21" s="23"/>
      <c r="M21" s="22"/>
      <c r="N21" s="23"/>
      <c r="O21" s="22"/>
      <c r="P21" s="29"/>
    </row>
    <row r="22" spans="1:16" s="3" customFormat="1">
      <c r="B22" s="26"/>
      <c r="C22" s="22"/>
      <c r="D22" s="23"/>
      <c r="E22" s="22"/>
      <c r="F22" s="23"/>
      <c r="G22" s="22"/>
      <c r="H22" s="23"/>
      <c r="I22" s="22"/>
      <c r="J22" s="23"/>
      <c r="K22" s="22"/>
      <c r="L22" s="23"/>
      <c r="M22" s="22"/>
      <c r="N22" s="23"/>
      <c r="O22" s="22"/>
      <c r="P22" s="29"/>
    </row>
    <row r="23" spans="1:16" s="3" customFormat="1">
      <c r="B23" s="24"/>
      <c r="C23" s="22"/>
      <c r="D23" s="23"/>
      <c r="E23" s="22"/>
      <c r="F23" s="23"/>
      <c r="G23" s="22"/>
      <c r="H23" s="23"/>
      <c r="I23" s="22"/>
      <c r="J23" s="23"/>
      <c r="K23" s="22"/>
      <c r="L23" s="23"/>
      <c r="M23" s="22"/>
      <c r="N23" s="23"/>
      <c r="O23" s="22"/>
      <c r="P23" s="29"/>
    </row>
    <row r="24" spans="1:16" s="3" customFormat="1" ht="26.25" customHeight="1">
      <c r="B24" s="21" t="s">
        <v>197</v>
      </c>
      <c r="C24" s="22" t="s">
        <v>186</v>
      </c>
      <c r="D24" s="23"/>
      <c r="E24" s="22" t="s">
        <v>182</v>
      </c>
      <c r="F24" s="23"/>
      <c r="G24" s="22" t="s">
        <v>184</v>
      </c>
      <c r="H24" s="23"/>
      <c r="I24" s="22" t="s">
        <v>184</v>
      </c>
      <c r="J24" s="23"/>
      <c r="K24" s="22" t="s">
        <v>182</v>
      </c>
      <c r="L24" s="23"/>
      <c r="M24" s="22" t="s">
        <v>186</v>
      </c>
      <c r="N24" s="23"/>
      <c r="O24" s="22" t="s">
        <v>184</v>
      </c>
      <c r="P24" s="29"/>
    </row>
    <row r="25" spans="1:16" s="3" customFormat="1" ht="41.25" customHeight="1">
      <c r="B25" s="25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9"/>
    </row>
    <row r="26" spans="1:16" s="3" customFormat="1"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9"/>
    </row>
    <row r="27" spans="1:16" s="2" customFormat="1" ht="123.75" customHeight="1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28"/>
    </row>
    <row r="28" spans="1:16">
      <c r="A28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</sheetData>
  <mergeCells count="1">
    <mergeCell ref="B2:O2"/>
  </mergeCells>
  <pageMargins left="0.31496062992126" right="0.31496062992126" top="0.31496062992126" bottom="0.31496062992126" header="1.25984251968504" footer="0.98425196850393704"/>
  <pageSetup paperSize="9" scale="80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31"/>
  <sheetViews>
    <sheetView view="pageBreakPreview" zoomScale="90" zoomScaleNormal="100" workbookViewId="0">
      <selection sqref="A1:A1048576"/>
    </sheetView>
  </sheetViews>
  <sheetFormatPr defaultColWidth="9.109375" defaultRowHeight="13.2"/>
  <cols>
    <col min="1" max="1" width="12.6640625" style="2" customWidth="1"/>
    <col min="2" max="2" width="30.6640625" style="4" customWidth="1"/>
    <col min="3" max="3" width="10.6640625" style="5" customWidth="1"/>
    <col min="4" max="4" width="1.6640625" style="5" customWidth="1"/>
    <col min="5" max="5" width="14.44140625" style="5" customWidth="1"/>
    <col min="6" max="6" width="1.44140625" style="5" customWidth="1"/>
    <col min="7" max="7" width="13.5546875" style="5" customWidth="1"/>
    <col min="8" max="8" width="1.44140625" style="5" customWidth="1"/>
    <col min="9" max="9" width="13.5546875" style="5" customWidth="1"/>
    <col min="10" max="10" width="1.44140625" style="5" customWidth="1"/>
    <col min="11" max="11" width="13.5546875" style="5" customWidth="1"/>
    <col min="12" max="12" width="1.44140625" style="5" customWidth="1"/>
    <col min="13" max="13" width="20.6640625" style="5" customWidth="1"/>
    <col min="14" max="14" width="1.44140625" style="5" customWidth="1"/>
    <col min="15" max="15" width="13.5546875" style="5" customWidth="1"/>
    <col min="16" max="16" width="1.44140625" style="5" customWidth="1"/>
    <col min="17" max="17" width="17.5546875" style="5" customWidth="1"/>
    <col min="18" max="18" width="8.6640625" style="4" customWidth="1"/>
    <col min="19" max="19" width="13.44140625" style="4" customWidth="1"/>
    <col min="20" max="20" width="9.88671875" style="4" customWidth="1"/>
    <col min="21" max="21" width="12.5546875" style="4" customWidth="1"/>
    <col min="22" max="22" width="11.6640625" style="4" customWidth="1"/>
    <col min="23" max="16384" width="9.109375" style="4"/>
  </cols>
  <sheetData>
    <row r="1" spans="1:21" ht="12.9" customHeight="1"/>
    <row r="2" spans="1:21" ht="27" customHeight="1">
      <c r="A2" s="6"/>
      <c r="B2" s="404" t="s">
        <v>19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</row>
    <row r="3" spans="1:21" ht="12.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21" ht="7.5" customHeight="1">
      <c r="A4" s="6"/>
      <c r="B4" s="8"/>
    </row>
    <row r="5" spans="1:21" ht="80.099999999999994" customHeight="1">
      <c r="A5" s="8"/>
      <c r="B5" s="138" t="s">
        <v>1</v>
      </c>
      <c r="C5" s="10" t="s">
        <v>2</v>
      </c>
      <c r="D5" s="11"/>
      <c r="E5" s="10" t="s">
        <v>3</v>
      </c>
      <c r="F5" s="11"/>
      <c r="G5" s="10" t="s">
        <v>4</v>
      </c>
      <c r="H5" s="11"/>
      <c r="I5" s="12" t="s">
        <v>5</v>
      </c>
      <c r="J5" s="11"/>
      <c r="K5" s="10" t="s">
        <v>6</v>
      </c>
      <c r="L5" s="11"/>
      <c r="M5" s="10" t="s">
        <v>7</v>
      </c>
      <c r="N5" s="11"/>
      <c r="O5" s="10" t="s">
        <v>8</v>
      </c>
      <c r="P5" s="11"/>
      <c r="Q5" s="12" t="s">
        <v>9</v>
      </c>
    </row>
    <row r="6" spans="1:21" ht="26.4">
      <c r="A6" s="8"/>
      <c r="B6" s="9"/>
      <c r="C6" s="11"/>
      <c r="D6" s="11"/>
      <c r="E6" s="13" t="s">
        <v>20</v>
      </c>
      <c r="F6" s="11"/>
      <c r="G6" s="13" t="s">
        <v>20</v>
      </c>
      <c r="H6" s="14"/>
      <c r="I6" s="13" t="s">
        <v>20</v>
      </c>
      <c r="J6" s="14"/>
      <c r="K6" s="13" t="s">
        <v>20</v>
      </c>
      <c r="L6" s="14"/>
      <c r="M6" s="13" t="s">
        <v>20</v>
      </c>
      <c r="N6" s="14"/>
      <c r="O6" s="13" t="s">
        <v>20</v>
      </c>
      <c r="P6" s="14"/>
      <c r="Q6" s="13" t="s">
        <v>20</v>
      </c>
      <c r="U6" s="348"/>
    </row>
    <row r="7" spans="1:21" ht="7.5" customHeigh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21" ht="16.5" customHeight="1">
      <c r="A8" s="8"/>
      <c r="B8" s="9"/>
      <c r="C8" s="11"/>
      <c r="D8" s="11"/>
      <c r="E8" s="11"/>
      <c r="F8" s="11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21" s="1" customFormat="1" ht="14.4">
      <c r="A9" s="6"/>
      <c r="B9" s="403" t="s">
        <v>12</v>
      </c>
      <c r="C9" s="17">
        <v>2022</v>
      </c>
      <c r="D9" s="23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T9" s="163"/>
      <c r="U9"/>
    </row>
    <row r="10" spans="1:21" s="1" customFormat="1" ht="16.5" customHeight="1">
      <c r="A10" s="6"/>
      <c r="B10" s="403"/>
      <c r="C10" s="1">
        <v>2015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</row>
    <row r="11" spans="1:21" s="1" customFormat="1" ht="16.5" customHeight="1">
      <c r="A11" s="6"/>
      <c r="B11" s="15"/>
      <c r="C11" s="1">
        <v>2010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</row>
    <row r="12" spans="1:21" ht="16.5" customHeight="1">
      <c r="A12" s="6"/>
      <c r="B12" s="7"/>
      <c r="C12" s="7"/>
      <c r="D12" s="7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</row>
    <row r="13" spans="1:21" ht="15" customHeight="1">
      <c r="A13" s="6"/>
      <c r="B13" s="9"/>
      <c r="C13" s="142"/>
      <c r="D13" s="3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1" ht="15" customHeight="1">
      <c r="A14" s="6"/>
      <c r="B14" s="9"/>
      <c r="C14" s="142"/>
      <c r="D14" s="3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1" s="1" customFormat="1" ht="16.5" customHeight="1">
      <c r="A15" s="6"/>
      <c r="B15" s="403" t="s">
        <v>13</v>
      </c>
      <c r="C15" s="17">
        <v>2022</v>
      </c>
      <c r="D15" s="145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21" s="1" customFormat="1" ht="16.5" customHeight="1">
      <c r="A16" s="6"/>
      <c r="B16" s="403"/>
      <c r="C16" s="1">
        <v>2015</v>
      </c>
      <c r="D16" s="2"/>
      <c r="E16" s="33"/>
      <c r="F16" s="23"/>
      <c r="G16" s="362"/>
      <c r="H16" s="23"/>
      <c r="I16" s="33"/>
      <c r="J16" s="23"/>
      <c r="K16" s="362"/>
      <c r="L16" s="23"/>
      <c r="M16" s="33"/>
      <c r="N16" s="23"/>
      <c r="O16" s="362"/>
      <c r="P16" s="23"/>
      <c r="Q16" s="33"/>
    </row>
    <row r="17" spans="1:17" s="1" customFormat="1" ht="16.5" customHeight="1">
      <c r="A17" s="6"/>
      <c r="B17" s="15"/>
      <c r="C17" s="8">
        <v>2010</v>
      </c>
      <c r="D17" s="8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1" customFormat="1" ht="15" customHeight="1">
      <c r="A18" s="6"/>
      <c r="B18" s="6"/>
      <c r="C18" s="149"/>
      <c r="D18" s="150"/>
      <c r="E18" s="33"/>
      <c r="F18" s="23"/>
      <c r="G18" s="33"/>
      <c r="H18" s="23"/>
      <c r="I18" s="33"/>
      <c r="J18" s="23"/>
      <c r="K18" s="33"/>
      <c r="L18" s="23"/>
      <c r="M18" s="33"/>
      <c r="N18" s="23"/>
      <c r="O18" s="33"/>
      <c r="P18" s="23"/>
      <c r="Q18" s="33"/>
    </row>
    <row r="19" spans="1:17" s="1" customFormat="1" ht="15" customHeight="1">
      <c r="A19" s="6"/>
      <c r="B19" s="6"/>
      <c r="C19" s="149"/>
      <c r="D19" s="150"/>
      <c r="E19" s="33"/>
      <c r="F19" s="23"/>
      <c r="G19" s="33"/>
      <c r="H19" s="23"/>
      <c r="I19" s="33"/>
      <c r="J19" s="23"/>
      <c r="K19" s="33"/>
      <c r="L19" s="23"/>
      <c r="M19" s="33"/>
      <c r="N19" s="23"/>
      <c r="O19" s="33"/>
      <c r="P19" s="23"/>
      <c r="Q19" s="33"/>
    </row>
    <row r="20" spans="1:17" s="1" customFormat="1" ht="16.5" customHeight="1">
      <c r="A20" s="6"/>
      <c r="B20" s="403" t="s">
        <v>21</v>
      </c>
      <c r="C20" s="17">
        <v>2022</v>
      </c>
      <c r="D20" s="151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" customFormat="1">
      <c r="A21" s="6"/>
      <c r="B21" s="403"/>
      <c r="C21" s="1">
        <v>2015</v>
      </c>
      <c r="D21" s="2"/>
      <c r="E21" s="33"/>
      <c r="F21" s="23"/>
      <c r="G21" s="362"/>
      <c r="H21" s="23"/>
      <c r="I21" s="33"/>
      <c r="J21" s="23"/>
      <c r="K21" s="362"/>
      <c r="L21" s="23"/>
      <c r="M21" s="33"/>
      <c r="N21" s="23"/>
      <c r="O21" s="362"/>
      <c r="P21" s="23"/>
      <c r="Q21" s="33"/>
    </row>
    <row r="22" spans="1:17" s="1" customFormat="1" ht="16.5" customHeight="1">
      <c r="A22" s="6"/>
      <c r="B22" s="15"/>
      <c r="C22" s="8">
        <v>2010</v>
      </c>
      <c r="D22" s="8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</row>
    <row r="23" spans="1:17" s="1" customFormat="1" ht="15" customHeight="1">
      <c r="A23" s="2"/>
      <c r="B23" s="6"/>
      <c r="D23" s="2"/>
      <c r="E23" s="33"/>
      <c r="F23" s="23"/>
      <c r="G23" s="33"/>
      <c r="H23" s="23"/>
      <c r="I23" s="33"/>
      <c r="J23" s="23"/>
      <c r="K23" s="33"/>
      <c r="L23" s="23"/>
      <c r="M23" s="33"/>
      <c r="N23" s="23"/>
      <c r="O23" s="33"/>
      <c r="P23" s="23"/>
      <c r="Q23" s="33"/>
    </row>
    <row r="24" spans="1:17" s="1" customFormat="1" ht="15" customHeight="1">
      <c r="A24" s="2"/>
      <c r="B24" s="6"/>
      <c r="D24" s="2"/>
      <c r="E24" s="33"/>
      <c r="F24" s="23"/>
      <c r="G24" s="33"/>
      <c r="H24" s="23"/>
      <c r="I24" s="33"/>
      <c r="J24" s="23"/>
      <c r="K24" s="33"/>
      <c r="L24" s="23"/>
      <c r="M24" s="33"/>
      <c r="N24" s="23"/>
      <c r="O24" s="33"/>
      <c r="P24" s="23"/>
      <c r="Q24" s="33"/>
    </row>
    <row r="25" spans="1:17" s="1" customFormat="1" ht="16.5" customHeight="1">
      <c r="A25" s="2"/>
      <c r="B25" s="403" t="s">
        <v>15</v>
      </c>
      <c r="C25" s="17">
        <v>2022</v>
      </c>
      <c r="D25" s="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" customFormat="1" ht="16.5" customHeight="1">
      <c r="A26" s="4"/>
      <c r="B26" s="403"/>
      <c r="C26" s="1">
        <v>2015</v>
      </c>
      <c r="D26" s="2"/>
      <c r="E26" s="362"/>
      <c r="F26" s="23"/>
      <c r="G26" s="362"/>
      <c r="H26" s="23"/>
      <c r="I26" s="362"/>
      <c r="J26" s="23"/>
      <c r="K26" s="362"/>
      <c r="L26" s="23"/>
      <c r="M26" s="362"/>
      <c r="N26" s="23"/>
      <c r="O26" s="362"/>
      <c r="P26" s="23"/>
      <c r="Q26" s="362"/>
    </row>
    <row r="27" spans="1:17" s="1" customFormat="1" ht="16.5" customHeight="1">
      <c r="A27" s="4"/>
      <c r="B27" s="15"/>
      <c r="C27" s="8">
        <v>2010</v>
      </c>
      <c r="D27" s="8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</row>
    <row r="28" spans="1:17" s="1" customFormat="1" ht="15" customHeight="1">
      <c r="A28" s="4"/>
      <c r="B28" s="6"/>
      <c r="D28" s="2"/>
      <c r="E28" s="33"/>
      <c r="F28" s="23"/>
      <c r="G28" s="33"/>
      <c r="H28" s="23"/>
      <c r="I28" s="33"/>
      <c r="J28" s="23"/>
      <c r="K28" s="33"/>
      <c r="L28" s="23"/>
      <c r="M28" s="33"/>
      <c r="N28" s="23"/>
      <c r="O28" s="33"/>
      <c r="P28" s="23"/>
      <c r="Q28" s="33"/>
    </row>
    <row r="29" spans="1:17" s="1" customFormat="1" ht="15" customHeight="1">
      <c r="A29" s="4"/>
      <c r="B29" s="6"/>
      <c r="D29" s="2"/>
      <c r="E29" s="363"/>
      <c r="F29" s="23"/>
      <c r="G29" s="363"/>
      <c r="H29" s="23"/>
      <c r="I29" s="363"/>
      <c r="J29" s="23"/>
      <c r="K29" s="363"/>
      <c r="L29" s="23"/>
      <c r="M29" s="363"/>
      <c r="N29" s="23"/>
      <c r="O29" s="363"/>
      <c r="P29" s="23"/>
      <c r="Q29" s="363"/>
    </row>
    <row r="30" spans="1:17" s="1" customFormat="1" ht="16.5" customHeight="1">
      <c r="A30" s="4"/>
      <c r="B30" s="403" t="s">
        <v>16</v>
      </c>
      <c r="C30" s="17">
        <v>2022</v>
      </c>
      <c r="D30" s="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" customFormat="1" ht="16.5" customHeight="1">
      <c r="A31" s="4"/>
      <c r="B31" s="403"/>
      <c r="C31" s="1">
        <v>2015</v>
      </c>
      <c r="D31" s="2"/>
      <c r="E31" s="364"/>
      <c r="F31" s="23"/>
      <c r="G31" s="363"/>
      <c r="H31" s="23"/>
      <c r="I31" s="364"/>
      <c r="J31" s="23"/>
      <c r="K31" s="363"/>
      <c r="L31" s="23"/>
      <c r="M31" s="364"/>
      <c r="N31" s="23"/>
      <c r="O31" s="363"/>
      <c r="P31" s="23"/>
      <c r="Q31" s="364"/>
    </row>
    <row r="32" spans="1:17" s="1" customFormat="1" ht="16.5" customHeight="1">
      <c r="A32" s="4"/>
      <c r="B32" s="15"/>
      <c r="C32" s="8">
        <v>2010</v>
      </c>
      <c r="D32" s="8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</row>
    <row r="33" spans="1:17" s="1" customFormat="1" ht="16.5" customHeight="1">
      <c r="A33" s="4"/>
      <c r="B33" s="15"/>
      <c r="E33" s="33"/>
      <c r="F33" s="33"/>
      <c r="G33" s="362"/>
      <c r="H33" s="33"/>
      <c r="I33" s="362"/>
      <c r="J33" s="33"/>
      <c r="K33" s="362"/>
      <c r="L33" s="33"/>
      <c r="M33" s="362"/>
      <c r="N33" s="362"/>
      <c r="O33" s="362"/>
      <c r="P33" s="362"/>
      <c r="Q33" s="362"/>
    </row>
    <row r="34" spans="1:17" s="1" customFormat="1" ht="16.5" customHeight="1">
      <c r="A34" s="4"/>
      <c r="B34" s="15"/>
      <c r="E34" s="362"/>
      <c r="F34" s="33"/>
      <c r="G34" s="362"/>
      <c r="H34" s="33"/>
      <c r="I34" s="362"/>
      <c r="J34" s="33"/>
      <c r="K34" s="362"/>
      <c r="L34" s="33"/>
      <c r="M34" s="362"/>
      <c r="N34" s="362"/>
      <c r="O34" s="362"/>
      <c r="P34" s="362"/>
      <c r="Q34" s="362"/>
    </row>
    <row r="35" spans="1:17" s="1" customFormat="1" ht="16.5" customHeight="1">
      <c r="A35" s="4"/>
      <c r="B35" s="403" t="s">
        <v>17</v>
      </c>
      <c r="C35" s="17">
        <v>2022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" customFormat="1" ht="16.5" customHeight="1">
      <c r="A36" s="4"/>
      <c r="B36" s="403"/>
      <c r="C36" s="1">
        <v>2015</v>
      </c>
      <c r="E36" s="362"/>
      <c r="F36" s="362"/>
      <c r="G36" s="33"/>
      <c r="H36" s="362"/>
      <c r="I36" s="362"/>
      <c r="J36" s="362"/>
      <c r="K36" s="33"/>
      <c r="L36" s="362"/>
      <c r="M36" s="362"/>
      <c r="N36" s="362"/>
      <c r="O36" s="362"/>
      <c r="P36" s="362"/>
      <c r="Q36" s="362"/>
    </row>
    <row r="37" spans="1:17" s="1" customFormat="1" ht="16.5" customHeight="1">
      <c r="A37" s="4"/>
      <c r="B37" s="15"/>
      <c r="C37" s="8">
        <v>2010</v>
      </c>
      <c r="D37" s="8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</row>
    <row r="38" spans="1:17" s="1" customFormat="1" ht="25.5" customHeight="1">
      <c r="A38" s="4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>
      <c r="A39" s="6"/>
    </row>
    <row r="40" spans="1:17">
      <c r="A40" s="6"/>
    </row>
    <row r="41" spans="1:17">
      <c r="A41" s="6"/>
    </row>
    <row r="42" spans="1:17">
      <c r="A42" s="155"/>
    </row>
    <row r="43" spans="1:17">
      <c r="A43" s="156"/>
    </row>
    <row r="44" spans="1:17">
      <c r="A44" s="6"/>
    </row>
    <row r="45" spans="1:17">
      <c r="A45" s="4"/>
    </row>
    <row r="46" spans="1:17">
      <c r="A46" s="4"/>
    </row>
    <row r="47" spans="1:17">
      <c r="A47" s="4"/>
    </row>
    <row r="48" spans="1:17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  <row r="108" spans="1:1">
      <c r="A108" s="4"/>
    </row>
    <row r="109" spans="1:1">
      <c r="A109" s="4"/>
    </row>
    <row r="110" spans="1:1">
      <c r="A110" s="4"/>
    </row>
    <row r="111" spans="1:1">
      <c r="A111" s="4"/>
    </row>
    <row r="112" spans="1:1">
      <c r="A112" s="4"/>
    </row>
    <row r="113" spans="1:1">
      <c r="A113" s="4"/>
    </row>
    <row r="114" spans="1:1">
      <c r="A114" s="4"/>
    </row>
    <row r="115" spans="1:1">
      <c r="A115" s="4"/>
    </row>
    <row r="116" spans="1:1">
      <c r="A116" s="4"/>
    </row>
    <row r="117" spans="1:1">
      <c r="A117" s="4"/>
    </row>
    <row r="118" spans="1:1">
      <c r="A118" s="4"/>
    </row>
    <row r="119" spans="1:1">
      <c r="A119" s="4"/>
    </row>
    <row r="120" spans="1:1">
      <c r="A120" s="4"/>
    </row>
    <row r="121" spans="1:1">
      <c r="A121" s="4"/>
    </row>
    <row r="122" spans="1:1">
      <c r="A122" s="4"/>
    </row>
    <row r="123" spans="1:1">
      <c r="A123" s="4"/>
    </row>
    <row r="124" spans="1:1">
      <c r="A124" s="4"/>
    </row>
    <row r="125" spans="1:1">
      <c r="A125" s="4"/>
    </row>
    <row r="126" spans="1:1">
      <c r="A126" s="4"/>
    </row>
    <row r="127" spans="1:1">
      <c r="A127" s="4"/>
    </row>
    <row r="128" spans="1:1">
      <c r="A128" s="4"/>
    </row>
    <row r="129" spans="1:1">
      <c r="A129" s="4"/>
    </row>
    <row r="130" spans="1:1">
      <c r="A130" s="4"/>
    </row>
    <row r="131" spans="1:1">
      <c r="A131" s="4"/>
    </row>
  </sheetData>
  <mergeCells count="7">
    <mergeCell ref="B30:B31"/>
    <mergeCell ref="B35:B36"/>
    <mergeCell ref="B2:Q2"/>
    <mergeCell ref="B9:B10"/>
    <mergeCell ref="B15:B16"/>
    <mergeCell ref="B20:B21"/>
    <mergeCell ref="B25:B26"/>
  </mergeCells>
  <pageMargins left="0.31496062992126" right="0.31496062992126" top="0.31496062992126" bottom="0.31496062992126" header="1.25984251968504" footer="0.98425196850393704"/>
  <pageSetup paperSize="9" scale="80" orientation="landscape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68"/>
  <sheetViews>
    <sheetView showGridLines="0" view="pageBreakPreview" zoomScale="115" zoomScaleNormal="100" zoomScaleSheetLayoutView="115" workbookViewId="0">
      <selection activeCell="P9" sqref="P9"/>
    </sheetView>
  </sheetViews>
  <sheetFormatPr defaultColWidth="9" defaultRowHeight="14.4"/>
  <cols>
    <col min="1" max="1" width="14.6640625" style="2" customWidth="1"/>
    <col min="2" max="2" width="29.109375" customWidth="1"/>
    <col min="3" max="3" width="10.109375" style="317" customWidth="1"/>
    <col min="4" max="4" width="16.6640625" customWidth="1"/>
    <col min="5" max="5" width="1.44140625" customWidth="1"/>
    <col min="6" max="6" width="16.6640625" customWidth="1"/>
    <col min="7" max="7" width="1.44140625" customWidth="1"/>
    <col min="8" max="8" width="16.6640625" customWidth="1"/>
    <col min="9" max="9" width="1.44140625" customWidth="1"/>
    <col min="10" max="10" width="15.109375" customWidth="1"/>
    <col min="11" max="11" width="1.44140625" customWidth="1"/>
    <col min="12" max="12" width="16.6640625" customWidth="1"/>
    <col min="13" max="13" width="1.44140625" customWidth="1"/>
    <col min="14" max="14" width="16.109375" customWidth="1"/>
    <col min="15" max="15" width="1.44140625" customWidth="1"/>
    <col min="16" max="16" width="14.109375" customWidth="1"/>
    <col min="18" max="18" width="10.33203125" customWidth="1"/>
    <col min="19" max="19" width="9.33203125" customWidth="1"/>
    <col min="20" max="20" width="15.6640625" customWidth="1"/>
    <col min="21" max="21" width="1.6640625" customWidth="1"/>
    <col min="22" max="22" width="15.109375" customWidth="1"/>
    <col min="23" max="23" width="1.6640625" customWidth="1"/>
    <col min="24" max="24" width="15.109375" customWidth="1"/>
    <col min="25" max="25" width="1.6640625" customWidth="1"/>
    <col min="26" max="26" width="15.109375" customWidth="1"/>
    <col min="27" max="27" width="1.6640625" customWidth="1"/>
    <col min="28" max="28" width="12.44140625" customWidth="1"/>
    <col min="29" max="29" width="1.6640625" customWidth="1"/>
    <col min="30" max="30" width="14" customWidth="1"/>
    <col min="31" max="31" width="1.6640625" customWidth="1"/>
    <col min="32" max="32" width="15" customWidth="1"/>
  </cols>
  <sheetData>
    <row r="1" spans="1:30" ht="6" customHeight="1">
      <c r="B1" s="250"/>
      <c r="C1" s="318"/>
      <c r="D1" s="319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</row>
    <row r="2" spans="1:30" ht="27.75" customHeight="1">
      <c r="A2" s="6"/>
      <c r="B2" s="406" t="s">
        <v>22</v>
      </c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30" ht="11.1" customHeight="1">
      <c r="A3" s="6"/>
      <c r="B3" s="321"/>
      <c r="C3" s="322"/>
      <c r="D3" s="323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</row>
    <row r="4" spans="1:30" ht="6" customHeight="1">
      <c r="A4" s="6"/>
      <c r="B4" s="325"/>
      <c r="C4" s="318"/>
      <c r="D4" s="326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</row>
    <row r="5" spans="1:30" ht="69.900000000000006" customHeight="1">
      <c r="A5" s="8"/>
      <c r="B5" s="327" t="s">
        <v>23</v>
      </c>
      <c r="C5" s="328" t="s">
        <v>2</v>
      </c>
      <c r="D5" s="12" t="s">
        <v>24</v>
      </c>
      <c r="E5" s="318"/>
      <c r="F5" s="10" t="s">
        <v>4</v>
      </c>
      <c r="G5" s="11"/>
      <c r="H5" s="12" t="s">
        <v>5</v>
      </c>
      <c r="I5" s="11"/>
      <c r="J5" s="10" t="s">
        <v>6</v>
      </c>
      <c r="K5" s="11"/>
      <c r="L5" s="10" t="s">
        <v>207</v>
      </c>
      <c r="M5" s="11"/>
      <c r="N5" s="10" t="s">
        <v>206</v>
      </c>
      <c r="O5" s="11"/>
      <c r="P5" s="12" t="s">
        <v>9</v>
      </c>
    </row>
    <row r="6" spans="1:30" ht="30" customHeight="1">
      <c r="A6" s="8"/>
      <c r="B6" s="329"/>
      <c r="C6" s="318"/>
      <c r="D6" s="13"/>
      <c r="E6" s="14"/>
      <c r="F6" s="13" t="s">
        <v>10</v>
      </c>
      <c r="G6" s="14"/>
      <c r="H6" s="13" t="s">
        <v>10</v>
      </c>
      <c r="I6" s="14"/>
      <c r="J6" s="13" t="s">
        <v>10</v>
      </c>
      <c r="K6" s="14"/>
      <c r="L6" s="13" t="s">
        <v>11</v>
      </c>
      <c r="M6" s="14"/>
      <c r="N6" s="13" t="s">
        <v>10</v>
      </c>
      <c r="O6" s="14"/>
      <c r="P6" s="13" t="s">
        <v>10</v>
      </c>
    </row>
    <row r="7" spans="1:30" ht="6" customHeight="1">
      <c r="A7" s="8"/>
      <c r="B7" s="330"/>
      <c r="C7" s="322"/>
      <c r="D7" s="331"/>
      <c r="E7" s="322"/>
      <c r="F7" s="332"/>
      <c r="G7" s="332"/>
      <c r="H7" s="332"/>
      <c r="I7" s="332"/>
      <c r="J7" s="332"/>
      <c r="K7" s="332"/>
      <c r="L7" s="332"/>
      <c r="M7" s="332"/>
      <c r="N7" s="332"/>
      <c r="O7" s="332"/>
      <c r="P7" s="332"/>
    </row>
    <row r="8" spans="1:30">
      <c r="A8" s="8"/>
      <c r="B8" s="250"/>
      <c r="C8" s="318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</row>
    <row r="9" spans="1:30">
      <c r="A9" s="8"/>
      <c r="B9" s="334" t="s">
        <v>25</v>
      </c>
      <c r="C9" s="335">
        <v>2022</v>
      </c>
      <c r="D9" s="336">
        <f>D14+D19+D24+D29</f>
        <v>12998</v>
      </c>
      <c r="E9" s="337"/>
      <c r="F9" s="336">
        <f>F14+F19+F24+F29</f>
        <v>122349.7946006</v>
      </c>
      <c r="G9" s="337"/>
      <c r="H9" s="336">
        <f>H14+H19+H24+H29</f>
        <v>44763.785735000005</v>
      </c>
      <c r="I9" s="337"/>
      <c r="J9" s="336">
        <f>J14+J19+J24+J29</f>
        <v>77586.008865600015</v>
      </c>
      <c r="K9" s="337"/>
      <c r="L9" s="336">
        <f>L14+L19+L24+L29</f>
        <v>518130</v>
      </c>
      <c r="M9" s="337"/>
      <c r="N9" s="336">
        <f>N14+N19+N24+N29</f>
        <v>9480.2962040000002</v>
      </c>
      <c r="O9" s="337"/>
      <c r="P9" s="336">
        <f>P14+P19+P24+P29</f>
        <v>79447.455310000005</v>
      </c>
    </row>
    <row r="10" spans="1:30" ht="15" customHeight="1">
      <c r="A10" s="6"/>
      <c r="B10" s="211" t="s">
        <v>18</v>
      </c>
      <c r="C10" s="338">
        <v>2015</v>
      </c>
      <c r="D10" s="339">
        <f>D15+D20+D25+D30</f>
        <v>11628</v>
      </c>
      <c r="E10" s="340"/>
      <c r="F10" s="339">
        <f>F15+F20+F25+F30</f>
        <v>77484.747783079394</v>
      </c>
      <c r="G10" s="339"/>
      <c r="H10" s="339">
        <f>H15+H20+H25+H30</f>
        <v>33207.709764694504</v>
      </c>
      <c r="I10" s="339"/>
      <c r="J10" s="339">
        <f>J15+J20+J25+J30</f>
        <v>44277.038018384905</v>
      </c>
      <c r="K10" s="339"/>
      <c r="L10" s="339">
        <f>L15+L20+L25+L30</f>
        <v>567476</v>
      </c>
      <c r="M10" s="339"/>
      <c r="N10" s="339">
        <f>N15+N20+N25+N30</f>
        <v>7948.55428176431</v>
      </c>
      <c r="O10" s="339"/>
      <c r="P10" s="339">
        <f>P15+P20+P25+P30</f>
        <v>81179.308982065879</v>
      </c>
    </row>
    <row r="11" spans="1:30">
      <c r="A11" s="6"/>
      <c r="B11" s="211"/>
      <c r="C11" s="338">
        <v>2010</v>
      </c>
      <c r="D11" s="339">
        <f>D16+D21+D26+D31</f>
        <v>8829</v>
      </c>
      <c r="E11" s="134"/>
      <c r="F11" s="339">
        <f>F16+F21+F26+F31</f>
        <v>53452.092615999994</v>
      </c>
      <c r="G11" s="134"/>
      <c r="H11" s="339">
        <f>H16+H21+H26+H31</f>
        <v>22376.144099000001</v>
      </c>
      <c r="I11" s="134"/>
      <c r="J11" s="339">
        <f>J16+J21+J26+J31</f>
        <v>31075.946272999998</v>
      </c>
      <c r="K11" s="134"/>
      <c r="L11" s="339">
        <f>L16+L21+L26+L31</f>
        <v>390708</v>
      </c>
      <c r="M11" s="134"/>
      <c r="N11" s="339">
        <f>N16+N21+N26+N31</f>
        <v>4890.0070000000005</v>
      </c>
      <c r="O11" s="134"/>
      <c r="P11" s="339">
        <f>P16+P21+P26+P31</f>
        <v>40088.252</v>
      </c>
      <c r="R11" s="336"/>
      <c r="S11" s="337"/>
      <c r="T11" s="336"/>
      <c r="U11" s="337"/>
      <c r="V11" s="336"/>
      <c r="W11" s="337"/>
      <c r="X11" s="336"/>
      <c r="Y11" s="337"/>
      <c r="Z11" s="336"/>
      <c r="AA11" s="337"/>
      <c r="AB11" s="336"/>
      <c r="AC11" s="337"/>
      <c r="AD11" s="336"/>
    </row>
    <row r="12" spans="1:30" ht="15" customHeight="1">
      <c r="A12" s="6"/>
      <c r="B12" s="330"/>
      <c r="C12" s="341"/>
      <c r="D12" s="342"/>
      <c r="E12" s="343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</row>
    <row r="13" spans="1:30" ht="20.100000000000001" customHeight="1">
      <c r="A13" s="6"/>
      <c r="B13" s="202"/>
      <c r="C13" s="318"/>
      <c r="D13" s="320"/>
      <c r="E13" s="326"/>
      <c r="F13" s="320"/>
      <c r="G13" s="333"/>
      <c r="H13" s="333"/>
      <c r="I13" s="333"/>
      <c r="J13" s="333"/>
      <c r="K13" s="333"/>
      <c r="L13" s="333"/>
      <c r="M13" s="333"/>
      <c r="N13" s="333"/>
      <c r="O13" s="333"/>
      <c r="P13" s="333"/>
    </row>
    <row r="14" spans="1:30">
      <c r="A14" s="6"/>
      <c r="B14" s="228" t="s">
        <v>26</v>
      </c>
      <c r="C14" s="335">
        <v>2022</v>
      </c>
      <c r="D14" s="345">
        <v>9027</v>
      </c>
      <c r="E14" s="345"/>
      <c r="F14" s="345">
        <v>95413.161319220002</v>
      </c>
      <c r="G14" s="345"/>
      <c r="H14" s="345">
        <v>26114.785642999999</v>
      </c>
      <c r="I14" s="345"/>
      <c r="J14" s="345">
        <v>69298.375676220006</v>
      </c>
      <c r="K14" s="345"/>
      <c r="L14" s="345">
        <v>449268</v>
      </c>
      <c r="M14" s="345"/>
      <c r="N14" s="345">
        <v>7683.2550419999998</v>
      </c>
      <c r="O14" s="345"/>
      <c r="P14" s="345">
        <v>70020.263615999997</v>
      </c>
    </row>
    <row r="15" spans="1:30" ht="15" customHeight="1">
      <c r="A15" s="6"/>
      <c r="B15" s="346" t="s">
        <v>27</v>
      </c>
      <c r="C15" s="338">
        <v>2015</v>
      </c>
      <c r="D15" s="347">
        <v>8029</v>
      </c>
      <c r="E15" s="347"/>
      <c r="F15" s="348">
        <v>54394.480275679402</v>
      </c>
      <c r="G15" s="348"/>
      <c r="H15" s="348">
        <v>17281.298493644499</v>
      </c>
      <c r="I15" s="348"/>
      <c r="J15" s="348">
        <v>37113.181782034902</v>
      </c>
      <c r="K15" s="357"/>
      <c r="L15" s="348">
        <v>490947</v>
      </c>
      <c r="M15" s="357"/>
      <c r="N15" s="348">
        <v>6170.0360357643103</v>
      </c>
      <c r="O15" s="348"/>
      <c r="P15" s="348">
        <v>73062.050776065895</v>
      </c>
    </row>
    <row r="16" spans="1:30">
      <c r="A16" s="6"/>
      <c r="B16" s="346"/>
      <c r="C16" s="338">
        <v>2010</v>
      </c>
      <c r="D16" s="347">
        <v>6348</v>
      </c>
      <c r="E16" s="326"/>
      <c r="F16" s="349">
        <v>37275.56</v>
      </c>
      <c r="G16" s="349">
        <v>0</v>
      </c>
      <c r="H16" s="349">
        <v>11560.35</v>
      </c>
      <c r="I16" s="349">
        <v>0</v>
      </c>
      <c r="J16" s="349">
        <v>25715.208999999999</v>
      </c>
      <c r="K16" s="358">
        <v>0</v>
      </c>
      <c r="L16" s="349">
        <v>335096</v>
      </c>
      <c r="M16" s="358">
        <v>0</v>
      </c>
      <c r="N16" s="349">
        <v>3857.2950000000001</v>
      </c>
      <c r="O16" s="349">
        <v>0</v>
      </c>
      <c r="P16" s="349">
        <v>35149.423999999999</v>
      </c>
    </row>
    <row r="17" spans="1:16">
      <c r="A17" s="6"/>
      <c r="B17" s="346"/>
      <c r="C17" s="338"/>
      <c r="D17" s="347"/>
      <c r="E17" s="326"/>
      <c r="F17" s="349"/>
      <c r="G17" s="349"/>
      <c r="H17" s="349"/>
      <c r="I17" s="349"/>
      <c r="J17" s="349"/>
      <c r="K17" s="358"/>
      <c r="L17" s="349"/>
      <c r="M17" s="358"/>
      <c r="N17" s="349"/>
      <c r="O17" s="349"/>
      <c r="P17" s="349"/>
    </row>
    <row r="18" spans="1:16" ht="15" customHeight="1">
      <c r="A18" s="6"/>
      <c r="B18" s="350"/>
      <c r="C18" s="338"/>
      <c r="D18" s="347"/>
      <c r="E18" s="326"/>
      <c r="F18" s="349"/>
      <c r="G18" s="349"/>
      <c r="H18" s="349"/>
      <c r="I18" s="349"/>
      <c r="J18" s="349"/>
      <c r="K18" s="358"/>
      <c r="L18" s="349"/>
      <c r="M18" s="358"/>
      <c r="N18" s="349"/>
      <c r="O18" s="349"/>
      <c r="P18" s="349"/>
    </row>
    <row r="19" spans="1:16" ht="15" customHeight="1">
      <c r="A19" s="6"/>
      <c r="B19" s="228" t="s">
        <v>28</v>
      </c>
      <c r="C19" s="335">
        <v>2022</v>
      </c>
      <c r="D19" s="345">
        <v>1982</v>
      </c>
      <c r="E19" s="345"/>
      <c r="F19" s="351">
        <v>20189.995541</v>
      </c>
      <c r="G19" s="351"/>
      <c r="H19" s="351">
        <v>14192.727878</v>
      </c>
      <c r="I19" s="351"/>
      <c r="J19" s="351">
        <v>5997.2676629999996</v>
      </c>
      <c r="K19" s="359"/>
      <c r="L19" s="351">
        <v>38200</v>
      </c>
      <c r="M19" s="359"/>
      <c r="N19" s="351">
        <v>958.08030599999995</v>
      </c>
      <c r="O19" s="351"/>
      <c r="P19" s="351">
        <v>5662.9528060000002</v>
      </c>
    </row>
    <row r="20" spans="1:16">
      <c r="A20" s="6"/>
      <c r="B20" s="346" t="s">
        <v>29</v>
      </c>
      <c r="C20" s="338">
        <v>2015</v>
      </c>
      <c r="D20" s="352">
        <v>1604</v>
      </c>
      <c r="E20" s="326"/>
      <c r="F20" s="349">
        <v>13312.064826399999</v>
      </c>
      <c r="G20" s="349"/>
      <c r="H20" s="349">
        <v>9901.8120808000003</v>
      </c>
      <c r="I20" s="349"/>
      <c r="J20" s="349">
        <v>3410.2527455999998</v>
      </c>
      <c r="K20" s="358"/>
      <c r="L20" s="352">
        <v>34805</v>
      </c>
      <c r="M20" s="358"/>
      <c r="N20" s="349">
        <v>726.23726999999997</v>
      </c>
      <c r="O20" s="349"/>
      <c r="P20" s="349">
        <v>3799.3516880000002</v>
      </c>
    </row>
    <row r="21" spans="1:16">
      <c r="A21" s="6"/>
      <c r="B21" s="346"/>
      <c r="C21" s="338">
        <v>2010</v>
      </c>
      <c r="D21" s="347">
        <v>1089</v>
      </c>
      <c r="E21" s="326"/>
      <c r="F21" s="349">
        <v>6591.4584210000003</v>
      </c>
      <c r="G21" s="349">
        <v>0</v>
      </c>
      <c r="H21" s="349">
        <v>5051.6949999999997</v>
      </c>
      <c r="I21" s="349">
        <v>0</v>
      </c>
      <c r="J21" s="349">
        <v>1539.763177</v>
      </c>
      <c r="K21" s="358">
        <v>0</v>
      </c>
      <c r="L21" s="349">
        <v>20056</v>
      </c>
      <c r="M21" s="358">
        <v>0</v>
      </c>
      <c r="N21" s="349">
        <v>315.09100000000001</v>
      </c>
      <c r="O21" s="349">
        <v>0</v>
      </c>
      <c r="P21" s="349">
        <v>1859.6890000000001</v>
      </c>
    </row>
    <row r="22" spans="1:16">
      <c r="B22" s="346"/>
      <c r="C22" s="338"/>
      <c r="D22" s="347"/>
      <c r="E22" s="326"/>
      <c r="F22" s="349"/>
      <c r="G22" s="349"/>
      <c r="H22" s="349"/>
      <c r="I22" s="349"/>
      <c r="J22" s="349"/>
      <c r="K22" s="358"/>
      <c r="L22" s="349"/>
      <c r="M22" s="358"/>
      <c r="N22" s="349"/>
      <c r="O22" s="349"/>
      <c r="P22" s="349"/>
    </row>
    <row r="23" spans="1:16" ht="15" customHeight="1">
      <c r="B23" s="350"/>
      <c r="C23" s="338"/>
      <c r="D23" s="347"/>
      <c r="E23" s="326"/>
      <c r="F23" s="349"/>
      <c r="G23" s="349"/>
      <c r="H23" s="349"/>
      <c r="I23" s="349"/>
      <c r="J23" s="349"/>
      <c r="K23" s="358"/>
      <c r="L23" s="349"/>
      <c r="M23" s="358"/>
      <c r="N23" s="349"/>
      <c r="O23" s="349"/>
      <c r="P23" s="349"/>
    </row>
    <row r="24" spans="1:16">
      <c r="A24" s="4"/>
      <c r="B24" s="228" t="s">
        <v>30</v>
      </c>
      <c r="C24" s="335">
        <v>2022</v>
      </c>
      <c r="D24" s="345">
        <v>669</v>
      </c>
      <c r="E24" s="345"/>
      <c r="F24" s="351">
        <v>4259.9443953800001</v>
      </c>
      <c r="G24" s="351"/>
      <c r="H24" s="351">
        <v>2802.6545420000002</v>
      </c>
      <c r="I24" s="351"/>
      <c r="J24" s="351">
        <v>1457.2898533800001</v>
      </c>
      <c r="K24" s="359"/>
      <c r="L24" s="351">
        <v>14553</v>
      </c>
      <c r="M24" s="359"/>
      <c r="N24" s="351">
        <v>430.98542800000001</v>
      </c>
      <c r="O24" s="351"/>
      <c r="P24" s="351">
        <v>2630.7986110000002</v>
      </c>
    </row>
    <row r="25" spans="1:16">
      <c r="A25" s="4"/>
      <c r="B25" s="346" t="s">
        <v>31</v>
      </c>
      <c r="C25" s="338">
        <v>2015</v>
      </c>
      <c r="D25" s="353">
        <v>766</v>
      </c>
      <c r="E25" s="326"/>
      <c r="F25" s="349">
        <v>7552.1904834999996</v>
      </c>
      <c r="G25" s="349"/>
      <c r="H25" s="349">
        <v>4546.1622559999996</v>
      </c>
      <c r="I25" s="349"/>
      <c r="J25" s="349">
        <v>3006.0282275</v>
      </c>
      <c r="K25" s="358"/>
      <c r="L25" s="353">
        <v>26034</v>
      </c>
      <c r="M25" s="358"/>
      <c r="N25" s="349">
        <v>737.30207600000006</v>
      </c>
      <c r="O25" s="349"/>
      <c r="P25" s="349">
        <v>3127.2551859999999</v>
      </c>
    </row>
    <row r="26" spans="1:16">
      <c r="A26" s="4"/>
      <c r="B26" s="346"/>
      <c r="C26" s="338">
        <v>2010</v>
      </c>
      <c r="D26" s="347">
        <v>537</v>
      </c>
      <c r="E26" s="326"/>
      <c r="F26" s="349">
        <v>8110.9650000000001</v>
      </c>
      <c r="G26" s="349">
        <v>0</v>
      </c>
      <c r="H26" s="349">
        <v>4750.1660000000002</v>
      </c>
      <c r="I26" s="349">
        <v>0</v>
      </c>
      <c r="J26" s="349">
        <v>3360.7979999999998</v>
      </c>
      <c r="K26" s="358">
        <v>0</v>
      </c>
      <c r="L26" s="349">
        <v>24048</v>
      </c>
      <c r="M26" s="358">
        <v>0</v>
      </c>
      <c r="N26" s="349">
        <v>553.75199999999995</v>
      </c>
      <c r="O26" s="349">
        <v>0</v>
      </c>
      <c r="P26" s="349">
        <v>2173.64</v>
      </c>
    </row>
    <row r="27" spans="1:16" ht="15" customHeight="1">
      <c r="A27" s="4"/>
      <c r="B27" s="346"/>
      <c r="C27" s="338"/>
      <c r="D27" s="347"/>
      <c r="E27" s="326"/>
      <c r="F27" s="349"/>
      <c r="G27" s="349"/>
      <c r="H27" s="349"/>
      <c r="I27" s="349"/>
      <c r="J27" s="349"/>
      <c r="K27" s="358"/>
      <c r="L27" s="349"/>
      <c r="M27" s="358"/>
      <c r="N27" s="349"/>
      <c r="O27" s="349"/>
      <c r="P27" s="349"/>
    </row>
    <row r="28" spans="1:16" ht="15" customHeight="1">
      <c r="A28" s="4"/>
      <c r="B28" s="354"/>
      <c r="C28" s="338"/>
      <c r="D28" s="347"/>
      <c r="E28" s="326"/>
      <c r="F28" s="349"/>
      <c r="G28" s="349"/>
      <c r="H28" s="349"/>
      <c r="I28" s="349"/>
      <c r="J28" s="349"/>
      <c r="K28" s="358"/>
      <c r="L28" s="349"/>
      <c r="M28" s="358"/>
      <c r="N28" s="349"/>
      <c r="O28" s="349"/>
      <c r="P28" s="349"/>
    </row>
    <row r="29" spans="1:16">
      <c r="A29" s="4"/>
      <c r="B29" s="228" t="s">
        <v>32</v>
      </c>
      <c r="C29" s="335">
        <v>2022</v>
      </c>
      <c r="D29" s="345">
        <v>1320</v>
      </c>
      <c r="E29" s="345"/>
      <c r="F29" s="351">
        <v>2486.6933450000001</v>
      </c>
      <c r="G29" s="351"/>
      <c r="H29" s="351">
        <v>1653.6176720000001</v>
      </c>
      <c r="I29" s="351"/>
      <c r="J29" s="351">
        <v>833.07567300000005</v>
      </c>
      <c r="K29" s="359"/>
      <c r="L29" s="351">
        <v>16109</v>
      </c>
      <c r="M29" s="359"/>
      <c r="N29" s="351">
        <v>407.97542800000002</v>
      </c>
      <c r="O29" s="351"/>
      <c r="P29" s="351">
        <v>1133.4402769999999</v>
      </c>
    </row>
    <row r="30" spans="1:16">
      <c r="A30" s="4"/>
      <c r="B30" s="346" t="s">
        <v>33</v>
      </c>
      <c r="C30" s="338">
        <v>2015</v>
      </c>
      <c r="D30" s="352">
        <v>1229</v>
      </c>
      <c r="E30" s="326"/>
      <c r="F30" s="349">
        <v>2226.0121975000002</v>
      </c>
      <c r="G30" s="349"/>
      <c r="H30" s="349">
        <v>1478.4369342499999</v>
      </c>
      <c r="I30" s="349"/>
      <c r="J30" s="349">
        <v>747.57526325000003</v>
      </c>
      <c r="K30" s="358"/>
      <c r="L30" s="352">
        <v>15690</v>
      </c>
      <c r="M30" s="358"/>
      <c r="N30" s="349">
        <v>314.97890000000001</v>
      </c>
      <c r="O30" s="349"/>
      <c r="P30" s="349">
        <v>1190.6513319999999</v>
      </c>
    </row>
    <row r="31" spans="1:16" ht="15" customHeight="1">
      <c r="A31" s="4"/>
      <c r="B31" s="346"/>
      <c r="C31" s="338">
        <v>2010</v>
      </c>
      <c r="D31" s="347">
        <v>855</v>
      </c>
      <c r="E31" s="326"/>
      <c r="F31" s="349">
        <v>1474.109195</v>
      </c>
      <c r="G31" s="349">
        <v>0</v>
      </c>
      <c r="H31" s="349">
        <v>1013.933099</v>
      </c>
      <c r="I31" s="349">
        <v>0</v>
      </c>
      <c r="J31" s="349">
        <v>460.17609599999997</v>
      </c>
      <c r="K31" s="358">
        <v>0</v>
      </c>
      <c r="L31" s="349">
        <v>11508</v>
      </c>
      <c r="M31" s="358">
        <v>0</v>
      </c>
      <c r="N31" s="349">
        <v>163.869</v>
      </c>
      <c r="O31" s="349">
        <v>0</v>
      </c>
      <c r="P31" s="349">
        <v>905.49900000000002</v>
      </c>
    </row>
    <row r="32" spans="1:16" ht="15" customHeight="1">
      <c r="A32" s="4"/>
      <c r="B32" s="330"/>
      <c r="C32" s="355"/>
      <c r="D32" s="342"/>
      <c r="E32" s="343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</row>
    <row r="33" spans="1:16">
      <c r="A33" s="4"/>
    </row>
    <row r="34" spans="1:16">
      <c r="A34" s="4"/>
    </row>
    <row r="35" spans="1:16">
      <c r="A35" s="4"/>
    </row>
    <row r="36" spans="1:16">
      <c r="A36" s="6"/>
    </row>
    <row r="37" spans="1:16">
      <c r="A37" s="6"/>
      <c r="H37" s="356"/>
    </row>
    <row r="38" spans="1:16">
      <c r="A38" s="6"/>
    </row>
    <row r="39" spans="1:16">
      <c r="A39" s="155"/>
    </row>
    <row r="40" spans="1:16">
      <c r="A40" s="156"/>
    </row>
    <row r="41" spans="1:16">
      <c r="A41" s="6"/>
    </row>
    <row r="42" spans="1:16">
      <c r="A42" s="4"/>
    </row>
    <row r="43" spans="1:16">
      <c r="A43" s="4"/>
    </row>
    <row r="44" spans="1:16">
      <c r="A44" s="4"/>
    </row>
    <row r="45" spans="1:16">
      <c r="A45" s="4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0"/>
      <c r="P45" s="360"/>
    </row>
    <row r="46" spans="1:16">
      <c r="A46" s="4"/>
      <c r="D46" s="360"/>
      <c r="E46" s="360"/>
      <c r="F46" s="360"/>
      <c r="G46" s="360"/>
      <c r="H46" s="360"/>
      <c r="I46" s="360"/>
      <c r="J46" s="360"/>
      <c r="K46" s="360"/>
      <c r="L46" s="360"/>
      <c r="M46" s="360"/>
      <c r="N46" s="360"/>
      <c r="O46" s="360"/>
      <c r="P46" s="360"/>
    </row>
    <row r="47" spans="1:16">
      <c r="A47" s="4"/>
      <c r="D47" s="360"/>
      <c r="E47" s="360"/>
      <c r="F47" s="360"/>
      <c r="G47" s="360"/>
      <c r="H47" s="360"/>
      <c r="I47" s="360"/>
      <c r="J47" s="360"/>
      <c r="K47" s="360"/>
      <c r="L47" s="360"/>
      <c r="M47" s="360"/>
      <c r="N47" s="360"/>
      <c r="O47" s="360"/>
      <c r="P47" s="360"/>
    </row>
    <row r="48" spans="1:16">
      <c r="A48" s="4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  <c r="P48" s="360"/>
    </row>
    <row r="49" spans="1:16">
      <c r="A49" s="4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</row>
    <row r="50" spans="1:16">
      <c r="A50" s="4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60"/>
      <c r="O50" s="360"/>
      <c r="P50" s="360"/>
    </row>
    <row r="51" spans="1:16">
      <c r="A51" s="4"/>
      <c r="D51" s="360"/>
      <c r="E51" s="360"/>
      <c r="F51" s="360"/>
      <c r="G51" s="360"/>
      <c r="H51" s="360"/>
      <c r="I51" s="360"/>
      <c r="J51" s="360"/>
      <c r="K51" s="360"/>
      <c r="L51" s="360"/>
      <c r="M51" s="360"/>
      <c r="N51" s="360"/>
      <c r="O51" s="360"/>
      <c r="P51" s="360"/>
    </row>
    <row r="52" spans="1:16">
      <c r="A52" s="4"/>
      <c r="D52" s="360"/>
      <c r="E52" s="360"/>
      <c r="F52" s="360"/>
      <c r="G52" s="360"/>
      <c r="H52" s="360"/>
      <c r="I52" s="360"/>
      <c r="J52" s="360"/>
      <c r="K52" s="360"/>
      <c r="L52" s="360"/>
      <c r="M52" s="360"/>
      <c r="N52" s="360"/>
      <c r="O52" s="360"/>
      <c r="P52" s="360"/>
    </row>
    <row r="53" spans="1:16">
      <c r="A53" s="4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</row>
    <row r="54" spans="1:16">
      <c r="A54" s="4"/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</row>
    <row r="55" spans="1:16">
      <c r="A55" s="4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</row>
    <row r="56" spans="1:16">
      <c r="A56" s="4"/>
      <c r="D56" s="360"/>
      <c r="E56" s="360"/>
      <c r="F56" s="360"/>
      <c r="G56" s="360"/>
      <c r="H56" s="360"/>
      <c r="I56" s="360"/>
      <c r="J56" s="360"/>
      <c r="K56" s="360"/>
      <c r="L56" s="360"/>
      <c r="M56" s="360"/>
      <c r="N56" s="360"/>
      <c r="O56" s="360"/>
      <c r="P56" s="360"/>
    </row>
    <row r="57" spans="1:16">
      <c r="A57" s="4"/>
      <c r="D57" s="360"/>
      <c r="E57" s="360"/>
      <c r="F57" s="360"/>
      <c r="G57" s="360"/>
      <c r="H57" s="360"/>
      <c r="I57" s="360"/>
      <c r="J57" s="360"/>
      <c r="K57" s="360"/>
      <c r="L57" s="360"/>
      <c r="M57" s="360"/>
      <c r="N57" s="360"/>
      <c r="O57" s="360"/>
      <c r="P57" s="360"/>
    </row>
    <row r="58" spans="1:16">
      <c r="A58" s="4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</row>
    <row r="59" spans="1:16">
      <c r="A59" s="4"/>
      <c r="D59" s="360"/>
      <c r="E59" s="360"/>
      <c r="F59" s="360"/>
      <c r="G59" s="360"/>
      <c r="H59" s="360"/>
      <c r="I59" s="360"/>
      <c r="J59" s="360"/>
      <c r="K59" s="360"/>
      <c r="L59" s="360"/>
      <c r="M59" s="360"/>
      <c r="N59" s="360"/>
      <c r="O59" s="360"/>
      <c r="P59" s="360"/>
    </row>
    <row r="60" spans="1:16">
      <c r="A60" s="4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</row>
    <row r="61" spans="1:16">
      <c r="A61" s="4"/>
      <c r="D61" s="360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</row>
    <row r="62" spans="1:16">
      <c r="A62" s="4"/>
      <c r="D62" s="360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</row>
    <row r="63" spans="1:16">
      <c r="A63" s="4"/>
      <c r="D63" s="360"/>
      <c r="E63" s="360"/>
      <c r="F63" s="360"/>
      <c r="G63" s="360"/>
      <c r="H63" s="360"/>
      <c r="I63" s="360"/>
      <c r="J63" s="360"/>
      <c r="K63" s="360"/>
      <c r="L63" s="360"/>
      <c r="M63" s="360"/>
      <c r="N63" s="360"/>
      <c r="O63" s="360"/>
      <c r="P63" s="360"/>
    </row>
    <row r="64" spans="1:16">
      <c r="A64" s="4"/>
      <c r="D64" s="360"/>
      <c r="E64" s="360"/>
      <c r="F64" s="360"/>
      <c r="G64" s="360"/>
      <c r="H64" s="360"/>
      <c r="I64" s="360"/>
      <c r="J64" s="360"/>
      <c r="K64" s="360"/>
      <c r="L64" s="360"/>
      <c r="M64" s="360"/>
      <c r="N64" s="360"/>
      <c r="O64" s="360"/>
      <c r="P64" s="360"/>
    </row>
    <row r="65" spans="4:16">
      <c r="D65" s="360"/>
      <c r="E65" s="360"/>
      <c r="F65" s="360"/>
      <c r="G65" s="360"/>
      <c r="H65" s="360"/>
      <c r="I65" s="360"/>
      <c r="J65" s="360"/>
      <c r="K65" s="360"/>
      <c r="L65" s="360"/>
      <c r="M65" s="360"/>
      <c r="N65" s="360"/>
      <c r="O65" s="360"/>
      <c r="P65" s="360"/>
    </row>
    <row r="66" spans="4:16">
      <c r="D66" s="360"/>
      <c r="E66" s="360"/>
      <c r="F66" s="360"/>
      <c r="G66" s="360"/>
      <c r="H66" s="360"/>
      <c r="I66" s="360"/>
      <c r="J66" s="360"/>
      <c r="K66" s="360"/>
      <c r="L66" s="360"/>
      <c r="M66" s="360"/>
      <c r="N66" s="360"/>
      <c r="O66" s="360"/>
      <c r="P66" s="360"/>
    </row>
    <row r="67" spans="4:16">
      <c r="D67" s="360"/>
      <c r="E67" s="360"/>
      <c r="F67" s="360"/>
      <c r="G67" s="360"/>
      <c r="H67" s="360"/>
      <c r="I67" s="360"/>
      <c r="J67" s="360"/>
      <c r="K67" s="360"/>
      <c r="L67" s="360"/>
      <c r="M67" s="360"/>
      <c r="N67" s="360"/>
      <c r="O67" s="360"/>
      <c r="P67" s="360"/>
    </row>
    <row r="68" spans="4:16">
      <c r="D68" s="360"/>
      <c r="E68" s="360"/>
      <c r="F68" s="360"/>
      <c r="G68" s="360"/>
      <c r="H68" s="360"/>
      <c r="I68" s="360"/>
      <c r="J68" s="360"/>
      <c r="K68" s="360"/>
      <c r="L68" s="360"/>
      <c r="M68" s="360"/>
      <c r="N68" s="360"/>
      <c r="O68" s="360"/>
      <c r="P68" s="360"/>
    </row>
  </sheetData>
  <mergeCells count="1">
    <mergeCell ref="B2:P2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56"/>
  <sheetViews>
    <sheetView showGridLines="0" view="pageBreakPreview" zoomScale="145" zoomScaleNormal="100" zoomScaleSheetLayoutView="145" workbookViewId="0">
      <selection activeCell="S15" sqref="S15"/>
    </sheetView>
  </sheetViews>
  <sheetFormatPr defaultColWidth="9" defaultRowHeight="14.4"/>
  <cols>
    <col min="1" max="1" width="14.6640625" customWidth="1"/>
    <col min="2" max="2" width="32.6640625" customWidth="1"/>
    <col min="3" max="4" width="9" hidden="1" customWidth="1"/>
    <col min="5" max="5" width="10.44140625" style="199" customWidth="1"/>
    <col min="6" max="6" width="1.6640625" customWidth="1"/>
    <col min="7" max="7" width="13.6640625" customWidth="1"/>
    <col min="8" max="8" width="1.6640625" customWidth="1"/>
    <col min="9" max="9" width="13.6640625" customWidth="1"/>
    <col min="10" max="10" width="1.6640625" customWidth="1"/>
    <col min="11" max="11" width="14.33203125" customWidth="1"/>
    <col min="12" max="12" width="1.6640625" customWidth="1"/>
    <col min="13" max="13" width="12.88671875" customWidth="1"/>
    <col min="14" max="14" width="1.6640625" customWidth="1"/>
    <col min="15" max="15" width="16.6640625" customWidth="1"/>
    <col min="16" max="16" width="1.5546875" customWidth="1"/>
    <col min="17" max="17" width="16.88671875" customWidth="1"/>
    <col min="18" max="18" width="1.6640625" customWidth="1"/>
    <col min="19" max="19" width="16.6640625" customWidth="1"/>
    <col min="20" max="20" width="8" customWidth="1"/>
    <col min="22" max="22" width="3.33203125" customWidth="1"/>
    <col min="24" max="24" width="4.88671875" customWidth="1"/>
    <col min="26" max="26" width="4.33203125" customWidth="1"/>
    <col min="28" max="28" width="3" customWidth="1"/>
    <col min="30" max="30" width="3.44140625" customWidth="1"/>
    <col min="32" max="32" width="2.88671875" customWidth="1"/>
  </cols>
  <sheetData>
    <row r="1" spans="1:33" ht="33" customHeight="1">
      <c r="A1" s="202"/>
      <c r="B1" s="407" t="s">
        <v>34</v>
      </c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202"/>
    </row>
    <row r="2" spans="1:33" ht="9.9" customHeight="1">
      <c r="A2" s="202"/>
      <c r="B2" s="203"/>
      <c r="C2" s="204"/>
      <c r="D2" s="203"/>
      <c r="E2" s="205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96"/>
    </row>
    <row r="3" spans="1:33" ht="6" customHeight="1">
      <c r="A3" s="202"/>
      <c r="B3" s="202"/>
      <c r="C3" s="206"/>
      <c r="D3" s="202"/>
      <c r="E3" s="207"/>
      <c r="F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</row>
    <row r="4" spans="1:33" ht="15" customHeight="1">
      <c r="A4" s="202"/>
      <c r="B4" s="208" t="s">
        <v>35</v>
      </c>
      <c r="C4" s="209" t="s">
        <v>36</v>
      </c>
      <c r="D4" s="210"/>
      <c r="E4" s="408"/>
      <c r="F4" s="210"/>
      <c r="G4" s="410" t="s">
        <v>24</v>
      </c>
      <c r="H4" s="210"/>
      <c r="I4" s="410" t="s">
        <v>4</v>
      </c>
      <c r="J4" s="210"/>
      <c r="K4" s="410" t="s">
        <v>5</v>
      </c>
      <c r="L4" s="210"/>
      <c r="M4" s="410" t="s">
        <v>6</v>
      </c>
      <c r="N4" s="210"/>
      <c r="O4" s="410" t="s">
        <v>207</v>
      </c>
      <c r="P4" s="210"/>
      <c r="Q4" s="410" t="s">
        <v>208</v>
      </c>
      <c r="R4" s="210"/>
      <c r="S4" s="410" t="s">
        <v>9</v>
      </c>
      <c r="T4" s="202"/>
      <c r="U4" s="410"/>
      <c r="V4" s="210"/>
      <c r="W4" s="410"/>
      <c r="X4" s="210"/>
      <c r="Y4" s="410"/>
      <c r="Z4" s="210"/>
      <c r="AA4" s="410"/>
      <c r="AB4" s="210"/>
      <c r="AC4" s="410"/>
      <c r="AD4" s="210"/>
      <c r="AE4" s="410"/>
      <c r="AF4" s="210"/>
      <c r="AG4" s="410"/>
    </row>
    <row r="5" spans="1:33">
      <c r="A5" s="202"/>
      <c r="B5" s="211" t="s">
        <v>37</v>
      </c>
      <c r="C5" s="209" t="s">
        <v>38</v>
      </c>
      <c r="D5" s="210"/>
      <c r="E5" s="409"/>
      <c r="F5" s="210"/>
      <c r="G5" s="410"/>
      <c r="H5" s="210"/>
      <c r="I5" s="410"/>
      <c r="J5" s="210"/>
      <c r="K5" s="410"/>
      <c r="L5" s="210"/>
      <c r="M5" s="410"/>
      <c r="N5" s="210"/>
      <c r="O5" s="410"/>
      <c r="P5" s="210"/>
      <c r="Q5" s="410"/>
      <c r="R5" s="210"/>
      <c r="S5" s="410"/>
      <c r="T5" s="202"/>
      <c r="U5" s="410"/>
      <c r="V5" s="210"/>
      <c r="W5" s="410"/>
      <c r="X5" s="210"/>
      <c r="Y5" s="410"/>
      <c r="Z5" s="210"/>
      <c r="AA5" s="410"/>
      <c r="AB5" s="210"/>
      <c r="AC5" s="410"/>
      <c r="AD5" s="210"/>
      <c r="AE5" s="410"/>
      <c r="AF5" s="210"/>
      <c r="AG5" s="410"/>
    </row>
    <row r="6" spans="1:33">
      <c r="A6" s="202"/>
      <c r="B6" s="208"/>
      <c r="C6" s="213"/>
      <c r="D6" s="208"/>
      <c r="E6" s="409"/>
      <c r="F6" s="208"/>
      <c r="G6" s="410"/>
      <c r="H6" s="208"/>
      <c r="I6" s="410"/>
      <c r="J6" s="208"/>
      <c r="K6" s="410"/>
      <c r="L6" s="208"/>
      <c r="M6" s="410"/>
      <c r="N6" s="208"/>
      <c r="O6" s="410"/>
      <c r="P6" s="210"/>
      <c r="Q6" s="410"/>
      <c r="R6" s="208"/>
      <c r="S6" s="410"/>
      <c r="T6" s="202"/>
      <c r="U6" s="410"/>
      <c r="V6" s="208"/>
      <c r="W6" s="410"/>
      <c r="X6" s="208"/>
      <c r="Y6" s="410"/>
      <c r="Z6" s="208"/>
      <c r="AA6" s="410"/>
      <c r="AB6" s="208"/>
      <c r="AC6" s="410"/>
      <c r="AD6" s="210"/>
      <c r="AE6" s="410"/>
      <c r="AF6" s="208"/>
      <c r="AG6" s="410"/>
    </row>
    <row r="7" spans="1:33">
      <c r="A7" s="202"/>
      <c r="B7" s="211"/>
      <c r="C7" s="214" t="s">
        <v>39</v>
      </c>
      <c r="D7" s="212"/>
      <c r="E7" s="409"/>
      <c r="F7" s="212"/>
      <c r="G7" s="410"/>
      <c r="H7" s="212"/>
      <c r="I7" s="410"/>
      <c r="J7" s="212"/>
      <c r="K7" s="410"/>
      <c r="L7" s="212"/>
      <c r="M7" s="410"/>
      <c r="N7" s="212"/>
      <c r="O7" s="410"/>
      <c r="P7" s="212"/>
      <c r="Q7" s="410"/>
      <c r="R7" s="212"/>
      <c r="S7" s="410"/>
      <c r="T7" s="202"/>
      <c r="U7" s="410"/>
      <c r="V7" s="212"/>
      <c r="W7" s="410"/>
      <c r="X7" s="212"/>
      <c r="Y7" s="410"/>
      <c r="Z7" s="212"/>
      <c r="AA7" s="410"/>
      <c r="AB7" s="212"/>
      <c r="AC7" s="410"/>
      <c r="AD7" s="212"/>
      <c r="AE7" s="410"/>
      <c r="AF7" s="212"/>
      <c r="AG7" s="410"/>
    </row>
    <row r="8" spans="1:33" ht="5.0999999999999996" customHeight="1">
      <c r="A8" s="202"/>
      <c r="B8" s="212"/>
      <c r="C8" s="214"/>
      <c r="D8" s="212"/>
      <c r="E8" s="409"/>
      <c r="F8" s="212"/>
      <c r="G8" s="410"/>
      <c r="H8" s="212"/>
      <c r="I8" s="410"/>
      <c r="J8" s="212"/>
      <c r="K8" s="410"/>
      <c r="L8" s="212"/>
      <c r="M8" s="410"/>
      <c r="N8" s="212"/>
      <c r="O8" s="410"/>
      <c r="P8" s="212"/>
      <c r="Q8" s="410"/>
      <c r="R8" s="212"/>
      <c r="S8" s="410"/>
      <c r="T8" s="202"/>
      <c r="U8" s="410"/>
      <c r="V8" s="212"/>
      <c r="W8" s="410"/>
      <c r="X8" s="212"/>
      <c r="Y8" s="410"/>
      <c r="Z8" s="212"/>
      <c r="AA8" s="410"/>
      <c r="AB8" s="212"/>
      <c r="AC8" s="410"/>
      <c r="AD8" s="212"/>
      <c r="AE8" s="410"/>
      <c r="AF8" s="212"/>
      <c r="AG8" s="410"/>
    </row>
    <row r="9" spans="1:33" ht="12" customHeight="1">
      <c r="A9" s="202"/>
      <c r="B9" s="202"/>
      <c r="C9" s="206"/>
      <c r="D9" s="202"/>
      <c r="E9" s="409"/>
      <c r="F9" s="202"/>
      <c r="G9" s="410"/>
      <c r="H9" s="202"/>
      <c r="I9" s="410"/>
      <c r="J9" s="212"/>
      <c r="K9" s="410"/>
      <c r="L9" s="212"/>
      <c r="M9" s="410"/>
      <c r="N9" s="202"/>
      <c r="O9" s="410"/>
      <c r="P9" s="212"/>
      <c r="Q9" s="410"/>
      <c r="R9" s="202"/>
      <c r="S9" s="410"/>
      <c r="T9" s="202"/>
      <c r="U9" s="410"/>
      <c r="V9" s="202"/>
      <c r="W9" s="410"/>
      <c r="X9" s="212"/>
      <c r="Y9" s="410"/>
      <c r="Z9" s="212"/>
      <c r="AA9" s="410"/>
      <c r="AB9" s="202"/>
      <c r="AC9" s="410"/>
      <c r="AD9" s="212"/>
      <c r="AE9" s="410"/>
      <c r="AF9" s="202"/>
      <c r="AG9" s="410"/>
    </row>
    <row r="10" spans="1:33" ht="27">
      <c r="A10" s="202"/>
      <c r="B10" s="202"/>
      <c r="C10" s="206"/>
      <c r="D10" s="202"/>
      <c r="E10" s="11"/>
      <c r="F10" s="11"/>
      <c r="G10" s="11"/>
      <c r="H10" s="11"/>
      <c r="I10" s="13" t="s">
        <v>10</v>
      </c>
      <c r="J10" s="14"/>
      <c r="K10" s="13" t="s">
        <v>10</v>
      </c>
      <c r="L10" s="14"/>
      <c r="M10" s="13" t="s">
        <v>10</v>
      </c>
      <c r="N10" s="14"/>
      <c r="O10" s="13" t="s">
        <v>11</v>
      </c>
      <c r="P10" s="14"/>
      <c r="Q10" s="13" t="s">
        <v>10</v>
      </c>
      <c r="R10" s="14"/>
      <c r="S10" s="13" t="s">
        <v>10</v>
      </c>
      <c r="T10" s="202"/>
    </row>
    <row r="11" spans="1:33" ht="1.5" customHeight="1">
      <c r="A11" s="202"/>
      <c r="B11" s="202"/>
      <c r="C11" s="206"/>
      <c r="D11" s="202"/>
      <c r="E11" s="229"/>
      <c r="F11" s="202"/>
      <c r="G11" s="202"/>
      <c r="H11" s="202"/>
      <c r="J11" s="308"/>
      <c r="K11" s="308"/>
      <c r="L11" s="308"/>
      <c r="M11" s="308"/>
      <c r="N11" s="309"/>
      <c r="O11" s="309"/>
      <c r="P11" s="309"/>
      <c r="R11" s="308"/>
      <c r="S11" s="308"/>
      <c r="T11" s="202"/>
    </row>
    <row r="12" spans="1:33" hidden="1">
      <c r="A12" s="202"/>
      <c r="B12" s="202"/>
      <c r="C12" s="206"/>
      <c r="D12" s="202"/>
      <c r="E12" s="41"/>
      <c r="F12" s="202"/>
      <c r="G12" s="202"/>
      <c r="H12" s="202"/>
      <c r="I12" s="210"/>
      <c r="J12" s="202"/>
      <c r="K12" s="210"/>
      <c r="L12" s="202"/>
      <c r="M12" s="210"/>
      <c r="N12" s="202"/>
      <c r="O12" s="202"/>
      <c r="P12" s="202"/>
      <c r="Q12" s="210"/>
      <c r="R12" s="202"/>
      <c r="S12" s="210"/>
      <c r="T12" s="202"/>
    </row>
    <row r="13" spans="1:33" ht="6" customHeight="1">
      <c r="A13" s="202"/>
      <c r="B13" s="215"/>
      <c r="C13" s="216"/>
      <c r="D13" s="215"/>
      <c r="E13" s="217"/>
      <c r="F13" s="215"/>
      <c r="G13" s="215"/>
      <c r="H13" s="215"/>
      <c r="I13" s="310"/>
      <c r="J13" s="215"/>
      <c r="K13" s="310"/>
      <c r="L13" s="215"/>
      <c r="M13" s="310"/>
      <c r="N13" s="215"/>
      <c r="O13" s="215"/>
      <c r="P13" s="215"/>
      <c r="Q13" s="310"/>
      <c r="R13" s="215"/>
      <c r="S13" s="310"/>
      <c r="T13" s="202"/>
    </row>
    <row r="14" spans="1:33">
      <c r="A14" s="202"/>
      <c r="B14" s="202"/>
      <c r="C14" s="206"/>
      <c r="D14" s="202"/>
      <c r="E14" s="207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</row>
    <row r="15" spans="1:33" ht="15.75" customHeight="1">
      <c r="A15" s="202"/>
      <c r="B15" s="411" t="s">
        <v>40</v>
      </c>
      <c r="C15" s="411"/>
      <c r="D15" s="202"/>
      <c r="E15" s="218">
        <v>2022</v>
      </c>
      <c r="F15" s="202"/>
      <c r="G15" s="301">
        <f>SUM(G21,G26)</f>
        <v>1440</v>
      </c>
      <c r="H15" s="301"/>
      <c r="I15" s="301">
        <f>SUM(I21,I26)</f>
        <v>204139.1501317762</v>
      </c>
      <c r="J15" s="311"/>
      <c r="K15" s="301">
        <f>SUM(K21,K26)</f>
        <v>39160.99374405414</v>
      </c>
      <c r="L15" s="311"/>
      <c r="M15" s="301">
        <f>SUM(M21,M26)</f>
        <v>164978.15638772238</v>
      </c>
      <c r="N15" s="311"/>
      <c r="O15" s="301">
        <f>SUM(O21,O26)</f>
        <v>65647</v>
      </c>
      <c r="P15" s="312"/>
      <c r="Q15" s="301">
        <f>SUM(Q21,Q26)</f>
        <v>7394.5549920999492</v>
      </c>
      <c r="R15" s="311"/>
      <c r="S15" s="301">
        <f>SUM(S21,S26)</f>
        <v>354348.71819048666</v>
      </c>
      <c r="T15" s="47"/>
    </row>
    <row r="16" spans="1:33">
      <c r="A16" s="202"/>
      <c r="B16" s="411"/>
      <c r="C16" s="411"/>
      <c r="D16" s="202"/>
      <c r="E16" s="221">
        <v>2015</v>
      </c>
      <c r="F16" s="219"/>
      <c r="G16" s="302">
        <f>SUM(G22,G27)</f>
        <v>1026</v>
      </c>
      <c r="H16" s="303"/>
      <c r="I16" s="302">
        <f>SUM(I22,I27)</f>
        <v>131067.00295189999</v>
      </c>
      <c r="J16" s="302"/>
      <c r="K16" s="302">
        <f>SUM(K22,K27)</f>
        <v>28007.652825000001</v>
      </c>
      <c r="L16" s="302"/>
      <c r="M16" s="302">
        <f>SUM(M22,M27)</f>
        <v>103059.35012690001</v>
      </c>
      <c r="N16" s="302"/>
      <c r="O16" s="302">
        <f>SUM(O22,O27)</f>
        <v>82354</v>
      </c>
      <c r="P16" s="313"/>
      <c r="Q16" s="302">
        <f>SUM(Q22,Q27)</f>
        <v>7870.0133610000003</v>
      </c>
      <c r="R16" s="302"/>
      <c r="S16" s="302">
        <f>SUM(S22,S27)</f>
        <v>291283.15055905998</v>
      </c>
      <c r="T16" s="41"/>
    </row>
    <row r="17" spans="1:20">
      <c r="A17" s="202"/>
      <c r="B17" s="222"/>
      <c r="C17" s="52"/>
      <c r="D17" s="202"/>
      <c r="E17" s="221">
        <v>2010</v>
      </c>
      <c r="F17" s="219"/>
      <c r="G17" s="302">
        <f>SUM(G23,G28)</f>
        <v>489</v>
      </c>
      <c r="H17" s="303"/>
      <c r="I17" s="302">
        <f>SUM(I23,I28)</f>
        <v>110435.338484365</v>
      </c>
      <c r="J17" s="302"/>
      <c r="K17" s="302">
        <f>SUM(K23,K28)</f>
        <v>17336.872649664998</v>
      </c>
      <c r="L17" s="302"/>
      <c r="M17" s="302">
        <f>SUM(M23,M28)</f>
        <v>93098.465834700008</v>
      </c>
      <c r="N17" s="302"/>
      <c r="O17" s="302">
        <f>SUM(O23,O28)</f>
        <v>51998</v>
      </c>
      <c r="P17" s="313"/>
      <c r="Q17" s="302">
        <f>SUM(Q23,Q28)</f>
        <v>4319.0048846499994</v>
      </c>
      <c r="R17" s="302"/>
      <c r="S17" s="302">
        <f>SUM(S23,S28)</f>
        <v>145440.72585367001</v>
      </c>
      <c r="T17" s="41"/>
    </row>
    <row r="18" spans="1:20">
      <c r="A18" s="202"/>
      <c r="B18" s="203"/>
      <c r="C18" s="203"/>
      <c r="D18" s="203"/>
      <c r="E18" s="203"/>
      <c r="F18" s="203"/>
      <c r="G18" s="304"/>
      <c r="H18" s="304"/>
      <c r="I18" s="304"/>
      <c r="J18" s="304"/>
      <c r="K18" s="304"/>
      <c r="L18" s="304"/>
      <c r="M18" s="304"/>
      <c r="N18" s="304"/>
      <c r="O18" s="314"/>
      <c r="P18" s="314"/>
      <c r="Q18" s="314"/>
      <c r="R18" s="304"/>
      <c r="S18" s="304"/>
      <c r="T18" s="245"/>
    </row>
    <row r="19" spans="1:20" ht="15" customHeight="1">
      <c r="A19" s="202"/>
      <c r="B19" s="225"/>
      <c r="C19" s="226"/>
      <c r="D19" s="222"/>
      <c r="E19" s="222"/>
      <c r="F19" s="222"/>
      <c r="G19" s="302"/>
      <c r="H19" s="302"/>
      <c r="I19" s="302"/>
      <c r="J19" s="302"/>
      <c r="K19" s="302"/>
      <c r="L19" s="302"/>
      <c r="M19" s="302"/>
      <c r="N19" s="302"/>
      <c r="O19" s="313"/>
      <c r="P19" s="313"/>
      <c r="Q19" s="313"/>
      <c r="R19" s="302"/>
      <c r="S19" s="302"/>
      <c r="T19" s="245"/>
    </row>
    <row r="20" spans="1:20">
      <c r="A20" s="202"/>
      <c r="B20" s="228"/>
      <c r="C20" s="226"/>
      <c r="D20" s="202"/>
      <c r="E20" s="222"/>
      <c r="F20" s="202"/>
      <c r="G20" s="302"/>
      <c r="H20" s="302"/>
      <c r="I20" s="302"/>
      <c r="J20" s="302"/>
      <c r="K20" s="302"/>
      <c r="L20" s="302"/>
      <c r="M20" s="302"/>
      <c r="N20" s="302"/>
      <c r="O20" s="313"/>
      <c r="P20" s="313"/>
      <c r="Q20" s="313"/>
      <c r="R20" s="302"/>
      <c r="S20" s="302"/>
      <c r="T20" s="245"/>
    </row>
    <row r="21" spans="1:20" ht="15.75" customHeight="1">
      <c r="A21" s="202"/>
      <c r="B21" s="305" t="s">
        <v>41</v>
      </c>
      <c r="C21" s="226"/>
      <c r="D21" s="202"/>
      <c r="E21" s="218">
        <v>2022</v>
      </c>
      <c r="F21" s="202"/>
      <c r="G21" s="301">
        <v>258</v>
      </c>
      <c r="H21" s="301"/>
      <c r="I21" s="315">
        <v>190819.00778018599</v>
      </c>
      <c r="J21" s="301"/>
      <c r="K21" s="301">
        <v>31507.823898256302</v>
      </c>
      <c r="L21" s="301"/>
      <c r="M21" s="315">
        <v>159311.18388192999</v>
      </c>
      <c r="N21" s="301"/>
      <c r="O21" s="316">
        <v>30081</v>
      </c>
      <c r="P21" s="316"/>
      <c r="Q21" s="316">
        <v>6175.0782969952097</v>
      </c>
      <c r="R21" s="301"/>
      <c r="S21" s="301">
        <v>349335.39651279501</v>
      </c>
      <c r="T21" s="47"/>
    </row>
    <row r="22" spans="1:20" ht="15.75" customHeight="1">
      <c r="A22" s="202"/>
      <c r="B22" s="306" t="s">
        <v>42</v>
      </c>
      <c r="C22" s="307"/>
      <c r="D22" s="202"/>
      <c r="E22" s="266">
        <v>2015</v>
      </c>
      <c r="F22" s="202"/>
      <c r="G22" s="302">
        <v>157</v>
      </c>
      <c r="H22" s="302"/>
      <c r="I22" s="165">
        <v>120399.7713655</v>
      </c>
      <c r="J22" s="302"/>
      <c r="K22" s="302">
        <v>21566.656222000001</v>
      </c>
      <c r="L22" s="302"/>
      <c r="M22" s="165">
        <v>98833.115143500007</v>
      </c>
      <c r="N22" s="302"/>
      <c r="O22" s="313">
        <v>41698</v>
      </c>
      <c r="P22" s="313"/>
      <c r="Q22" s="313">
        <v>6660.202714</v>
      </c>
      <c r="R22" s="302"/>
      <c r="S22" s="302">
        <v>286443.47035406</v>
      </c>
      <c r="T22" s="41"/>
    </row>
    <row r="23" spans="1:20">
      <c r="A23" s="202"/>
      <c r="C23" s="226"/>
      <c r="D23" s="202"/>
      <c r="E23" s="221">
        <v>2010</v>
      </c>
      <c r="F23" s="222"/>
      <c r="G23" s="302">
        <v>87</v>
      </c>
      <c r="H23" s="302"/>
      <c r="I23" s="302">
        <v>105939.34135436499</v>
      </c>
      <c r="J23" s="302"/>
      <c r="K23" s="302">
        <v>14529.891901665</v>
      </c>
      <c r="L23" s="302"/>
      <c r="M23" s="302">
        <v>91409.449452700006</v>
      </c>
      <c r="N23" s="302"/>
      <c r="O23" s="313">
        <v>32701</v>
      </c>
      <c r="P23" s="313"/>
      <c r="Q23" s="313">
        <v>3833.2619126499999</v>
      </c>
      <c r="R23" s="302"/>
      <c r="S23" s="302">
        <v>143592.74038167001</v>
      </c>
      <c r="T23" s="245"/>
    </row>
    <row r="24" spans="1:20">
      <c r="A24" s="202"/>
      <c r="B24" s="306"/>
      <c r="C24" s="226"/>
      <c r="D24" s="202"/>
      <c r="E24" s="221"/>
      <c r="F24" s="222"/>
      <c r="G24" s="302"/>
      <c r="H24" s="302"/>
      <c r="I24" s="302"/>
      <c r="J24" s="302"/>
      <c r="K24" s="302"/>
      <c r="L24" s="302"/>
      <c r="M24" s="302"/>
      <c r="N24" s="302"/>
      <c r="O24" s="313"/>
      <c r="P24" s="313"/>
      <c r="Q24" s="313"/>
      <c r="R24" s="302"/>
      <c r="S24" s="302"/>
      <c r="T24" s="245"/>
    </row>
    <row r="25" spans="1:20">
      <c r="A25" s="202"/>
      <c r="B25" s="228"/>
      <c r="C25" s="226"/>
      <c r="D25" s="222"/>
      <c r="E25" s="222"/>
      <c r="F25" s="222"/>
      <c r="G25" s="302"/>
      <c r="H25" s="302"/>
      <c r="I25" s="302"/>
      <c r="J25" s="302"/>
      <c r="K25" s="302"/>
      <c r="L25" s="302"/>
      <c r="M25" s="302"/>
      <c r="N25" s="302"/>
      <c r="O25" s="313"/>
      <c r="P25" s="313"/>
      <c r="Q25" s="313"/>
      <c r="R25" s="302"/>
      <c r="S25" s="302"/>
      <c r="T25" s="245"/>
    </row>
    <row r="26" spans="1:20" ht="15.75" customHeight="1">
      <c r="A26" s="202"/>
      <c r="B26" s="305" t="s">
        <v>43</v>
      </c>
      <c r="C26" s="226"/>
      <c r="D26" s="222"/>
      <c r="E26" s="218">
        <v>2022</v>
      </c>
      <c r="F26" s="222"/>
      <c r="G26" s="301">
        <v>1182</v>
      </c>
      <c r="H26" s="301"/>
      <c r="I26" s="301">
        <v>13320.142351590201</v>
      </c>
      <c r="J26" s="301"/>
      <c r="K26" s="301">
        <v>7653.16984579784</v>
      </c>
      <c r="L26" s="301"/>
      <c r="M26" s="301">
        <v>5666.9725057923997</v>
      </c>
      <c r="N26" s="301"/>
      <c r="O26" s="316">
        <v>35566</v>
      </c>
      <c r="P26" s="316"/>
      <c r="Q26" s="316">
        <v>1219.47669510474</v>
      </c>
      <c r="R26" s="301"/>
      <c r="S26" s="301">
        <v>5013.3216776916497</v>
      </c>
      <c r="T26" s="47"/>
    </row>
    <row r="27" spans="1:20" ht="15.75" customHeight="1">
      <c r="A27" s="202"/>
      <c r="B27" s="305" t="s">
        <v>44</v>
      </c>
      <c r="C27" s="307"/>
      <c r="D27" s="222"/>
      <c r="E27" s="266">
        <v>2015</v>
      </c>
      <c r="F27" s="222"/>
      <c r="G27" s="302">
        <v>869</v>
      </c>
      <c r="H27" s="302"/>
      <c r="I27" s="302">
        <v>10667.231586399999</v>
      </c>
      <c r="J27" s="302"/>
      <c r="K27" s="302">
        <v>6440.9966029999996</v>
      </c>
      <c r="L27" s="302"/>
      <c r="M27" s="302">
        <v>4226.2349833999997</v>
      </c>
      <c r="N27" s="302"/>
      <c r="O27" s="302">
        <v>40656</v>
      </c>
      <c r="P27" s="302"/>
      <c r="Q27" s="302">
        <v>1209.810647</v>
      </c>
      <c r="R27" s="302"/>
      <c r="S27" s="302">
        <v>4839.6802049999997</v>
      </c>
      <c r="T27" s="41"/>
    </row>
    <row r="28" spans="1:20">
      <c r="A28" s="202"/>
      <c r="B28" s="225" t="s">
        <v>45</v>
      </c>
      <c r="C28" s="226"/>
      <c r="D28" s="202"/>
      <c r="E28" s="221">
        <v>2010</v>
      </c>
      <c r="F28" s="222"/>
      <c r="G28" s="302">
        <v>402</v>
      </c>
      <c r="H28" s="302"/>
      <c r="I28" s="302">
        <v>4495.9971299999997</v>
      </c>
      <c r="J28" s="302"/>
      <c r="K28" s="302">
        <v>2806.9807479999999</v>
      </c>
      <c r="L28" s="302"/>
      <c r="M28" s="302">
        <v>1689.016382</v>
      </c>
      <c r="N28" s="302"/>
      <c r="O28" s="302">
        <v>19297</v>
      </c>
      <c r="P28" s="302"/>
      <c r="Q28" s="302">
        <v>485.74297200000001</v>
      </c>
      <c r="R28" s="302"/>
      <c r="S28" s="302">
        <v>1847.9854720000001</v>
      </c>
      <c r="T28" s="245"/>
    </row>
    <row r="29" spans="1:20">
      <c r="A29" s="202"/>
      <c r="B29" s="225"/>
      <c r="C29" s="226"/>
      <c r="D29" s="20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45"/>
    </row>
    <row r="30" spans="1:20" ht="15" customHeight="1">
      <c r="A30" s="202"/>
      <c r="B30" s="203"/>
      <c r="C30" s="204"/>
      <c r="D30" s="203"/>
      <c r="E30" s="205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96"/>
    </row>
    <row r="31" spans="1:20">
      <c r="A31" s="202"/>
      <c r="B31" s="202"/>
      <c r="C31" s="213"/>
      <c r="D31" s="208"/>
      <c r="E31" s="210"/>
      <c r="F31" s="208"/>
      <c r="G31" s="208"/>
      <c r="H31" s="208"/>
      <c r="I31" s="235"/>
      <c r="J31" s="235"/>
      <c r="K31" s="235"/>
      <c r="L31" s="235"/>
      <c r="M31" s="235"/>
      <c r="N31" s="235"/>
      <c r="O31" s="235"/>
      <c r="P31" s="235"/>
      <c r="Q31" s="235"/>
      <c r="R31" s="222"/>
      <c r="S31" s="222"/>
      <c r="T31" s="245"/>
    </row>
    <row r="50" spans="7:34">
      <c r="G50" s="302"/>
      <c r="H50" s="302"/>
      <c r="I50" s="302"/>
      <c r="J50" s="302"/>
      <c r="K50" s="302"/>
      <c r="L50" s="302"/>
      <c r="M50" s="302"/>
      <c r="N50" s="302"/>
      <c r="O50" s="302"/>
      <c r="P50" s="302"/>
      <c r="Q50" s="302"/>
      <c r="R50" s="302"/>
      <c r="S50" s="302"/>
    </row>
    <row r="51" spans="7:34">
      <c r="V51" s="302"/>
      <c r="W51" s="302"/>
      <c r="X51" s="302"/>
      <c r="Y51" s="302"/>
      <c r="Z51" s="302"/>
      <c r="AA51" s="302"/>
      <c r="AB51" s="302"/>
      <c r="AC51" s="302"/>
      <c r="AD51" s="302"/>
      <c r="AE51" s="302"/>
      <c r="AF51" s="302"/>
      <c r="AG51" s="302"/>
      <c r="AH51" s="302"/>
    </row>
    <row r="56" spans="7:34">
      <c r="V56" s="302"/>
      <c r="W56" s="302"/>
      <c r="X56" s="302"/>
      <c r="Y56" s="302"/>
      <c r="Z56" s="302"/>
      <c r="AA56" s="302"/>
      <c r="AB56" s="302"/>
      <c r="AC56" s="302"/>
      <c r="AD56" s="302"/>
      <c r="AE56" s="302"/>
      <c r="AF56" s="302"/>
      <c r="AG56" s="302"/>
      <c r="AH56" s="302"/>
    </row>
  </sheetData>
  <mergeCells count="17">
    <mergeCell ref="AE4:AE9"/>
    <mergeCell ref="AG4:AG9"/>
    <mergeCell ref="B15:C16"/>
    <mergeCell ref="U4:U9"/>
    <mergeCell ref="W4:W9"/>
    <mergeCell ref="Y4:Y9"/>
    <mergeCell ref="AA4:AA9"/>
    <mergeCell ref="AC4:AC9"/>
    <mergeCell ref="B1:S1"/>
    <mergeCell ref="E4:E9"/>
    <mergeCell ref="G4:G9"/>
    <mergeCell ref="I4:I9"/>
    <mergeCell ref="K4:K9"/>
    <mergeCell ref="M4:M9"/>
    <mergeCell ref="O4:O9"/>
    <mergeCell ref="Q4:Q9"/>
    <mergeCell ref="S4:S9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50"/>
  <sheetViews>
    <sheetView showGridLines="0" view="pageBreakPreview" zoomScale="150" zoomScaleNormal="100" zoomScaleSheetLayoutView="150" workbookViewId="0">
      <selection activeCell="R6" sqref="R6"/>
    </sheetView>
  </sheetViews>
  <sheetFormatPr defaultColWidth="9" defaultRowHeight="14.4"/>
  <cols>
    <col min="1" max="1" width="14.6640625" customWidth="1"/>
    <col min="2" max="2" width="36.6640625" customWidth="1"/>
    <col min="3" max="3" width="2.33203125" customWidth="1"/>
    <col min="4" max="4" width="9.44140625" style="199" customWidth="1"/>
    <col min="5" max="5" width="1.6640625" customWidth="1"/>
    <col min="6" max="6" width="15.44140625" customWidth="1"/>
    <col min="7" max="7" width="1.6640625" customWidth="1"/>
    <col min="8" max="8" width="12.88671875" customWidth="1"/>
    <col min="9" max="9" width="1.6640625" customWidth="1"/>
    <col min="10" max="10" width="14" customWidth="1"/>
    <col min="11" max="11" width="1.6640625" customWidth="1"/>
    <col min="12" max="12" width="12.6640625" customWidth="1"/>
    <col min="13" max="13" width="1.6640625" customWidth="1"/>
    <col min="14" max="14" width="16.6640625" style="199" customWidth="1"/>
    <col min="15" max="15" width="1.6640625" customWidth="1"/>
    <col min="16" max="16" width="13.6640625" customWidth="1"/>
    <col min="17" max="17" width="1.6640625" customWidth="1"/>
    <col min="18" max="18" width="15.33203125" style="199" customWidth="1"/>
    <col min="19" max="19" width="9.109375"/>
    <col min="20" max="20" width="12.5546875" customWidth="1"/>
    <col min="21" max="21" width="4.5546875" customWidth="1"/>
    <col min="23" max="23" width="4.33203125" customWidth="1"/>
    <col min="25" max="25" width="4.109375" customWidth="1"/>
    <col min="27" max="27" width="3.33203125" customWidth="1"/>
    <col min="29" max="29" width="4.44140625" customWidth="1"/>
    <col min="30" max="30" width="14.5546875" customWidth="1"/>
    <col min="31" max="31" width="2.33203125" customWidth="1"/>
  </cols>
  <sheetData>
    <row r="1" spans="1:34" ht="31.5" customHeight="1">
      <c r="A1" s="414"/>
      <c r="B1" s="412" t="s">
        <v>46</v>
      </c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250"/>
    </row>
    <row r="2" spans="1:34" ht="6" customHeight="1">
      <c r="A2" s="414"/>
      <c r="B2" s="246"/>
      <c r="C2" s="247"/>
      <c r="D2" s="248"/>
      <c r="E2" s="247"/>
      <c r="F2" s="249"/>
      <c r="G2" s="247"/>
      <c r="H2" s="249"/>
      <c r="I2" s="247"/>
      <c r="J2" s="249"/>
      <c r="K2" s="247"/>
      <c r="L2" s="249"/>
      <c r="M2" s="247"/>
      <c r="N2" s="248"/>
      <c r="O2" s="247"/>
      <c r="P2" s="249"/>
      <c r="Q2" s="247"/>
      <c r="R2" s="293"/>
    </row>
    <row r="3" spans="1:34" ht="69.900000000000006" customHeight="1">
      <c r="A3" s="250"/>
      <c r="B3" s="413" t="s">
        <v>47</v>
      </c>
      <c r="C3" s="413"/>
      <c r="D3" s="251" t="s">
        <v>48</v>
      </c>
      <c r="E3" s="252"/>
      <c r="F3" s="253" t="s">
        <v>49</v>
      </c>
      <c r="G3" s="252"/>
      <c r="H3" s="253" t="s">
        <v>50</v>
      </c>
      <c r="I3" s="252"/>
      <c r="J3" s="253" t="s">
        <v>51</v>
      </c>
      <c r="K3" s="252"/>
      <c r="L3" s="253" t="s">
        <v>52</v>
      </c>
      <c r="M3" s="252"/>
      <c r="N3" s="10" t="s">
        <v>207</v>
      </c>
      <c r="O3" s="11"/>
      <c r="P3" s="10" t="s">
        <v>206</v>
      </c>
      <c r="Q3" s="252"/>
      <c r="R3" s="294" t="s">
        <v>53</v>
      </c>
      <c r="T3" s="253"/>
      <c r="U3" s="252"/>
      <c r="V3" s="253"/>
      <c r="W3" s="252"/>
      <c r="X3" s="253"/>
      <c r="Y3" s="252"/>
      <c r="Z3" s="253"/>
      <c r="AA3" s="252"/>
      <c r="AB3" s="253"/>
      <c r="AC3" s="252"/>
      <c r="AD3" s="253"/>
      <c r="AE3" s="252"/>
      <c r="AF3" s="294"/>
    </row>
    <row r="4" spans="1:34" ht="27.9" customHeight="1">
      <c r="A4" s="250"/>
      <c r="B4" s="254"/>
      <c r="C4" s="255"/>
      <c r="D4" s="256"/>
      <c r="E4" s="257"/>
      <c r="F4" s="11"/>
      <c r="G4" s="11"/>
      <c r="H4" s="13" t="s">
        <v>10</v>
      </c>
      <c r="I4" s="14"/>
      <c r="J4" s="13" t="s">
        <v>10</v>
      </c>
      <c r="K4" s="14"/>
      <c r="L4" s="13" t="s">
        <v>10</v>
      </c>
      <c r="M4" s="14"/>
      <c r="N4" s="13" t="s">
        <v>11</v>
      </c>
      <c r="O4" s="14"/>
      <c r="P4" s="13" t="s">
        <v>10</v>
      </c>
      <c r="Q4" s="14"/>
      <c r="R4" s="13" t="s">
        <v>10</v>
      </c>
    </row>
    <row r="5" spans="1:34" ht="7.5" customHeight="1">
      <c r="A5" s="222"/>
      <c r="B5" s="258"/>
      <c r="C5" s="259"/>
      <c r="D5" s="258"/>
      <c r="E5" s="260"/>
      <c r="F5" s="258"/>
      <c r="G5" s="258"/>
      <c r="H5" s="258"/>
      <c r="I5" s="258"/>
      <c r="J5" s="258"/>
      <c r="K5" s="258"/>
      <c r="L5" s="258"/>
      <c r="M5" s="258"/>
      <c r="N5" s="260"/>
      <c r="O5" s="258"/>
      <c r="P5" s="258"/>
      <c r="Q5" s="258"/>
      <c r="R5" s="295"/>
    </row>
    <row r="6" spans="1:34" ht="15" customHeight="1">
      <c r="A6" s="222"/>
      <c r="B6" s="411" t="s">
        <v>40</v>
      </c>
      <c r="C6" s="415"/>
      <c r="D6" s="218">
        <v>2022</v>
      </c>
      <c r="E6" s="219"/>
      <c r="F6" s="220">
        <f>SUM(F11,F15,F19,F23,F28,F33,F38,F42)</f>
        <v>54505</v>
      </c>
      <c r="G6" s="220"/>
      <c r="H6" s="220">
        <f>SUM(H11,H15,H19,H23,H28,H33,H38,H42)</f>
        <v>1893703.5459238635</v>
      </c>
      <c r="I6" s="220"/>
      <c r="J6" s="220">
        <f>SUM(J11,J15,J19,J23,J28,J33,J38,J42)</f>
        <v>1478802.3699330373</v>
      </c>
      <c r="K6" s="220"/>
      <c r="L6" s="220">
        <f>SUM(L11,L15,L19,L23,L28,L33,L38,L42)</f>
        <v>414901.17599082546</v>
      </c>
      <c r="M6" s="220"/>
      <c r="N6" s="220">
        <f>SUM(N11,N15,N19,N23,N28,N33,N38,N42)</f>
        <v>2346253</v>
      </c>
      <c r="O6" s="220"/>
      <c r="P6" s="220">
        <f>SUM(P11,P15,P19,P23,P28,P33,P38,P42)</f>
        <v>97219.447171925654</v>
      </c>
      <c r="Q6" s="220"/>
      <c r="R6" s="220">
        <f>SUM(R11,R15,R19,R23,R28,R33,R38,R42)</f>
        <v>377890.81895587471</v>
      </c>
      <c r="S6" s="47"/>
    </row>
    <row r="7" spans="1:34" ht="15" customHeight="1">
      <c r="A7" s="219"/>
      <c r="B7" s="411"/>
      <c r="C7" s="415"/>
      <c r="D7" s="221">
        <v>2015</v>
      </c>
      <c r="E7" s="219"/>
      <c r="F7" s="223">
        <f>SUM(F12,F16,F20,F24,F29,F34,F39,F43)</f>
        <v>49101</v>
      </c>
      <c r="G7" s="261"/>
      <c r="H7" s="223">
        <f>SUM(H12,H16,H20,H24,H29,H34,H39,H43)</f>
        <v>1141962.7233656601</v>
      </c>
      <c r="I7" s="261"/>
      <c r="J7" s="223">
        <f>SUM(J12,J16,J20,J24,J29,J34,J39,J43)</f>
        <v>884844.62968199991</v>
      </c>
      <c r="K7" s="261"/>
      <c r="L7" s="223">
        <f>SUM(L12,L16,L20,L24,L29,L34,L39,L43)</f>
        <v>257118.09368366003</v>
      </c>
      <c r="M7" s="261"/>
      <c r="N7" s="223">
        <f>SUM(N12,N16,N20,N24,N29,N34,N39,N43)</f>
        <v>2119158</v>
      </c>
      <c r="O7" s="261"/>
      <c r="P7" s="223">
        <f>SUM(P12,P16,P20,P24,P29,P34,P39,P43)</f>
        <v>65495.281746000001</v>
      </c>
      <c r="Q7" s="261"/>
      <c r="R7" s="223">
        <f>SUM(R12,R16,R20,R24,R29,R34,R39,R43)</f>
        <v>296800.50556700001</v>
      </c>
      <c r="S7" s="41"/>
    </row>
    <row r="8" spans="1:34">
      <c r="A8" s="222"/>
      <c r="B8" s="219"/>
      <c r="C8" s="222"/>
      <c r="D8" s="221">
        <v>2010</v>
      </c>
      <c r="E8" s="219"/>
      <c r="F8" s="223">
        <f>SUM(F13,F17,F21,F25,F30,F35,F40,F44)</f>
        <v>39669</v>
      </c>
      <c r="G8" s="261"/>
      <c r="H8" s="223">
        <f>SUM(H13,H17,H21,H25,H30,H35,H40,H44)</f>
        <v>836494</v>
      </c>
      <c r="I8" s="261"/>
      <c r="J8" s="223">
        <f>SUM(J13,J17,J21,J25,J30,J35,J40,J44)</f>
        <v>665821</v>
      </c>
      <c r="K8" s="261"/>
      <c r="L8" s="223">
        <f>SUM(L13,L17,L21,L25,L30,L35,L40,L44)</f>
        <v>170672</v>
      </c>
      <c r="M8" s="261"/>
      <c r="N8" s="223">
        <f>SUM(N13,N17,N21,N25,N30,N35,N40,N44)</f>
        <v>1812360</v>
      </c>
      <c r="O8" s="261"/>
      <c r="P8" s="223">
        <f>SUM(P13,P17,P21,P25,P30,P35,P40,P44)</f>
        <v>43746</v>
      </c>
      <c r="Q8" s="261"/>
      <c r="R8" s="223">
        <f>SUM(R13,R17,R21,R25,R30,R35,R40,R44)</f>
        <v>210405</v>
      </c>
      <c r="S8" s="41"/>
    </row>
    <row r="9" spans="1:34" ht="6" customHeight="1">
      <c r="A9" s="222"/>
      <c r="B9" s="203"/>
      <c r="C9" s="203"/>
      <c r="D9" s="203"/>
      <c r="E9" s="203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96"/>
    </row>
    <row r="10" spans="1:34" ht="8.1" customHeight="1">
      <c r="A10" s="222"/>
      <c r="B10" s="222"/>
      <c r="C10" s="222"/>
      <c r="D10" s="202"/>
      <c r="E10" s="219"/>
      <c r="F10" s="223"/>
      <c r="G10" s="223"/>
      <c r="H10" s="223"/>
      <c r="I10" s="223"/>
      <c r="J10" s="223"/>
      <c r="K10" s="223"/>
      <c r="L10" s="223"/>
      <c r="M10" s="223"/>
      <c r="N10" s="223"/>
      <c r="O10" s="289"/>
      <c r="P10" s="223"/>
      <c r="Q10" s="223"/>
      <c r="R10" s="394"/>
      <c r="S10" s="202"/>
    </row>
    <row r="11" spans="1:34">
      <c r="A11" s="222"/>
      <c r="B11" s="235" t="s">
        <v>54</v>
      </c>
      <c r="C11" s="222"/>
      <c r="D11" s="218">
        <v>2022</v>
      </c>
      <c r="E11" s="222"/>
      <c r="F11" s="262">
        <v>9169</v>
      </c>
      <c r="G11" s="239"/>
      <c r="H11" s="262">
        <v>303587.15612819197</v>
      </c>
      <c r="I11" s="239"/>
      <c r="J11" s="262">
        <v>257408.01171586401</v>
      </c>
      <c r="K11" s="239"/>
      <c r="L11" s="262">
        <v>46179.144412327303</v>
      </c>
      <c r="M11" s="239"/>
      <c r="N11" s="395">
        <v>292086</v>
      </c>
      <c r="O11" s="290"/>
      <c r="P11" s="395">
        <v>10397.6370679092</v>
      </c>
      <c r="Q11" s="239"/>
      <c r="R11" s="395">
        <v>46219.362900419997</v>
      </c>
      <c r="S11" s="47"/>
    </row>
    <row r="12" spans="1:34" ht="15" customHeight="1">
      <c r="A12" s="219"/>
      <c r="B12" s="263" t="s">
        <v>55</v>
      </c>
      <c r="C12" s="219"/>
      <c r="D12" s="221">
        <v>2015</v>
      </c>
      <c r="E12" s="222"/>
      <c r="F12" s="264">
        <v>8063</v>
      </c>
      <c r="G12" s="227"/>
      <c r="H12" s="264">
        <v>199799.660279</v>
      </c>
      <c r="I12" s="227"/>
      <c r="J12" s="264">
        <v>171973.34288800001</v>
      </c>
      <c r="K12" s="227"/>
      <c r="L12" s="264">
        <v>27826.317391</v>
      </c>
      <c r="M12" s="227"/>
      <c r="N12" s="396">
        <v>256908</v>
      </c>
      <c r="O12" s="265"/>
      <c r="P12" s="396">
        <v>7193.1363529999999</v>
      </c>
      <c r="Q12" s="227"/>
      <c r="R12" s="396">
        <v>37947.827053000001</v>
      </c>
      <c r="S12" s="41"/>
    </row>
    <row r="13" spans="1:34">
      <c r="A13" s="222"/>
      <c r="B13" s="222"/>
      <c r="C13" s="222"/>
      <c r="D13" s="221">
        <v>2010</v>
      </c>
      <c r="E13" s="219"/>
      <c r="F13" s="264">
        <v>5930</v>
      </c>
      <c r="G13" s="265"/>
      <c r="H13" s="264">
        <v>146644</v>
      </c>
      <c r="I13" s="265"/>
      <c r="J13" s="264">
        <v>128773</v>
      </c>
      <c r="K13" s="265"/>
      <c r="L13" s="264">
        <v>17871</v>
      </c>
      <c r="M13" s="265"/>
      <c r="N13" s="396">
        <v>196084</v>
      </c>
      <c r="O13" s="227"/>
      <c r="P13" s="396">
        <v>4012</v>
      </c>
      <c r="Q13" s="265"/>
      <c r="R13" s="396">
        <v>21235</v>
      </c>
      <c r="S13" s="41"/>
    </row>
    <row r="14" spans="1:34" ht="8.1" customHeight="1">
      <c r="A14" s="222"/>
      <c r="B14" s="222"/>
      <c r="C14" s="222"/>
      <c r="D14" s="266"/>
      <c r="E14" s="219"/>
      <c r="F14" s="267"/>
      <c r="G14" s="268"/>
      <c r="H14" s="267"/>
      <c r="I14" s="268"/>
      <c r="J14" s="267"/>
      <c r="K14" s="268"/>
      <c r="L14" s="267"/>
      <c r="M14" s="268"/>
      <c r="N14" s="397"/>
      <c r="O14" s="291"/>
      <c r="P14" s="397"/>
      <c r="Q14" s="268"/>
      <c r="R14" s="397"/>
      <c r="S14" s="41"/>
    </row>
    <row r="15" spans="1:34">
      <c r="A15" s="222"/>
      <c r="B15" s="235" t="s">
        <v>56</v>
      </c>
      <c r="C15" s="222"/>
      <c r="D15" s="218">
        <v>2022</v>
      </c>
      <c r="E15" s="222"/>
      <c r="F15" s="262">
        <v>440</v>
      </c>
      <c r="G15" s="239"/>
      <c r="H15" s="262">
        <v>15922.3294686878</v>
      </c>
      <c r="I15" s="239"/>
      <c r="J15" s="262">
        <v>11442.9011846668</v>
      </c>
      <c r="K15" s="239"/>
      <c r="L15" s="262">
        <v>4479.4282840210499</v>
      </c>
      <c r="M15" s="239"/>
      <c r="N15" s="395">
        <v>17408</v>
      </c>
      <c r="O15" s="290"/>
      <c r="P15" s="395">
        <v>769.16400879212404</v>
      </c>
      <c r="Q15" s="239"/>
      <c r="R15" s="395">
        <v>3601.7247280465699</v>
      </c>
      <c r="S15" s="47"/>
      <c r="AG15" s="300"/>
      <c r="AH15" s="121"/>
    </row>
    <row r="16" spans="1:34">
      <c r="A16" s="219"/>
      <c r="B16" s="269" t="s">
        <v>57</v>
      </c>
      <c r="C16" s="219"/>
      <c r="D16" s="221">
        <v>2015</v>
      </c>
      <c r="E16" s="222"/>
      <c r="F16" s="264">
        <v>458</v>
      </c>
      <c r="G16" s="227"/>
      <c r="H16" s="264">
        <v>13416.481586649999</v>
      </c>
      <c r="I16" s="227"/>
      <c r="J16" s="264">
        <v>9032.8150029999997</v>
      </c>
      <c r="K16" s="227"/>
      <c r="L16" s="264">
        <v>4383.6665836499997</v>
      </c>
      <c r="M16" s="227"/>
      <c r="N16" s="396">
        <v>16971</v>
      </c>
      <c r="O16" s="265"/>
      <c r="P16" s="396">
        <v>548.25749900000005</v>
      </c>
      <c r="Q16" s="227"/>
      <c r="R16" s="396">
        <v>3132.694066</v>
      </c>
      <c r="S16" s="41"/>
      <c r="AG16" s="261"/>
      <c r="AH16" s="121"/>
    </row>
    <row r="17" spans="1:34">
      <c r="A17" s="222"/>
      <c r="B17" s="222"/>
      <c r="C17" s="222"/>
      <c r="D17" s="221">
        <v>2010</v>
      </c>
      <c r="E17" s="219"/>
      <c r="F17" s="264">
        <v>361</v>
      </c>
      <c r="G17" s="265"/>
      <c r="H17" s="264">
        <v>8614</v>
      </c>
      <c r="I17" s="265"/>
      <c r="J17" s="264">
        <v>6064</v>
      </c>
      <c r="K17" s="265"/>
      <c r="L17" s="264">
        <v>2550</v>
      </c>
      <c r="M17" s="265"/>
      <c r="N17" s="396">
        <v>14575</v>
      </c>
      <c r="O17" s="227"/>
      <c r="P17" s="396">
        <v>465</v>
      </c>
      <c r="Q17" s="265"/>
      <c r="R17" s="396">
        <v>2364</v>
      </c>
      <c r="S17" s="41"/>
      <c r="V17" s="297"/>
      <c r="W17" s="227"/>
      <c r="X17" s="297"/>
      <c r="Y17" s="227"/>
      <c r="Z17" s="297"/>
      <c r="AA17" s="227"/>
      <c r="AB17" s="297"/>
      <c r="AC17" s="227"/>
      <c r="AD17" s="297"/>
      <c r="AE17" s="223"/>
      <c r="AF17" s="297"/>
      <c r="AG17" s="227"/>
      <c r="AH17" s="297"/>
    </row>
    <row r="18" spans="1:34" ht="8.1" customHeight="1">
      <c r="A18" s="222"/>
      <c r="B18" s="222"/>
      <c r="C18" s="222"/>
      <c r="D18" s="219"/>
      <c r="E18" s="222"/>
      <c r="F18" s="166"/>
      <c r="G18" s="166"/>
      <c r="H18" s="166"/>
      <c r="I18" s="166"/>
      <c r="J18" s="166"/>
      <c r="K18" s="166"/>
      <c r="L18" s="166"/>
      <c r="M18" s="166"/>
      <c r="N18" s="320"/>
      <c r="O18" s="250"/>
      <c r="P18" s="250"/>
      <c r="Q18" s="250"/>
      <c r="R18" s="320"/>
      <c r="S18" s="219"/>
    </row>
    <row r="19" spans="1:34" ht="15" customHeight="1">
      <c r="A19" s="219"/>
      <c r="B19" s="270" t="s">
        <v>58</v>
      </c>
      <c r="C19" s="219"/>
      <c r="D19" s="218">
        <v>2022</v>
      </c>
      <c r="E19" s="222"/>
      <c r="F19" s="262">
        <v>6324</v>
      </c>
      <c r="G19" s="239"/>
      <c r="H19" s="262">
        <v>24071.909981368201</v>
      </c>
      <c r="I19" s="239"/>
      <c r="J19" s="262">
        <v>17053.397913385201</v>
      </c>
      <c r="K19" s="239"/>
      <c r="L19" s="262">
        <v>7018.5120679830097</v>
      </c>
      <c r="M19" s="239"/>
      <c r="N19" s="395">
        <v>91144</v>
      </c>
      <c r="O19" s="290"/>
      <c r="P19" s="395">
        <v>2202.45995208876</v>
      </c>
      <c r="Q19" s="239"/>
      <c r="R19" s="395">
        <v>5430.30753949058</v>
      </c>
      <c r="S19" s="47"/>
      <c r="AG19" s="238"/>
      <c r="AH19" s="135"/>
    </row>
    <row r="20" spans="1:34" ht="15" customHeight="1">
      <c r="A20" s="222"/>
      <c r="B20" s="263" t="s">
        <v>59</v>
      </c>
      <c r="C20" s="222"/>
      <c r="D20" s="221">
        <v>2015</v>
      </c>
      <c r="E20" s="219"/>
      <c r="F20" s="264">
        <v>9111</v>
      </c>
      <c r="G20" s="227"/>
      <c r="H20" s="264">
        <v>18164.029475800002</v>
      </c>
      <c r="I20" s="227"/>
      <c r="J20" s="264">
        <v>13163.235982</v>
      </c>
      <c r="K20" s="227"/>
      <c r="L20" s="264">
        <v>5000.7934937999999</v>
      </c>
      <c r="M20" s="227"/>
      <c r="N20" s="396">
        <v>102243</v>
      </c>
      <c r="O20" s="265"/>
      <c r="P20" s="396">
        <v>2037.3814110000001</v>
      </c>
      <c r="Q20" s="227"/>
      <c r="R20" s="396">
        <v>5975.9313590000002</v>
      </c>
      <c r="S20" s="41"/>
      <c r="AG20" s="238"/>
      <c r="AH20" s="135"/>
    </row>
    <row r="21" spans="1:34" ht="15" customHeight="1">
      <c r="A21" s="222"/>
      <c r="B21" s="263" t="s">
        <v>60</v>
      </c>
      <c r="C21" s="222"/>
      <c r="D21" s="221">
        <v>2010</v>
      </c>
      <c r="E21" s="222"/>
      <c r="F21" s="264">
        <v>10483</v>
      </c>
      <c r="G21" s="265"/>
      <c r="H21" s="264">
        <v>12381</v>
      </c>
      <c r="I21" s="265"/>
      <c r="J21" s="264">
        <v>9060</v>
      </c>
      <c r="K21" s="265"/>
      <c r="L21" s="264">
        <v>3320</v>
      </c>
      <c r="M21" s="265"/>
      <c r="N21" s="396">
        <v>104148</v>
      </c>
      <c r="O21" s="227"/>
      <c r="P21" s="396">
        <v>1498</v>
      </c>
      <c r="Q21" s="265"/>
      <c r="R21" s="396">
        <v>4865</v>
      </c>
      <c r="S21" s="41"/>
    </row>
    <row r="22" spans="1:34" ht="9.9" customHeight="1">
      <c r="A22" s="219"/>
      <c r="B22" s="219"/>
      <c r="C22" s="219"/>
      <c r="D22" s="219"/>
      <c r="E22" s="222"/>
      <c r="F22" s="271"/>
      <c r="G22" s="227"/>
      <c r="H22" s="271"/>
      <c r="I22" s="227"/>
      <c r="J22" s="271"/>
      <c r="K22" s="227"/>
      <c r="L22" s="271"/>
      <c r="M22" s="227"/>
      <c r="N22" s="398"/>
      <c r="O22" s="223"/>
      <c r="P22" s="398"/>
      <c r="Q22" s="227"/>
      <c r="R22" s="398"/>
      <c r="S22" s="219"/>
    </row>
    <row r="23" spans="1:34">
      <c r="A23" s="222"/>
      <c r="B23" s="235" t="s">
        <v>61</v>
      </c>
      <c r="C23" s="222"/>
      <c r="D23" s="218">
        <v>2022</v>
      </c>
      <c r="E23" s="219"/>
      <c r="F23" s="262">
        <v>9705</v>
      </c>
      <c r="G23" s="239"/>
      <c r="H23" s="262">
        <v>88647.645019653704</v>
      </c>
      <c r="I23" s="239"/>
      <c r="J23" s="262">
        <v>65107.563535310801</v>
      </c>
      <c r="K23" s="239"/>
      <c r="L23" s="262">
        <v>23540.081484343002</v>
      </c>
      <c r="M23" s="239"/>
      <c r="N23" s="395">
        <v>306294</v>
      </c>
      <c r="O23" s="290"/>
      <c r="P23" s="395">
        <v>9137.1781282797092</v>
      </c>
      <c r="Q23" s="239"/>
      <c r="R23" s="395">
        <v>22519.524391821498</v>
      </c>
      <c r="S23" s="47"/>
    </row>
    <row r="24" spans="1:34">
      <c r="A24" s="222"/>
      <c r="B24" s="263" t="s">
        <v>62</v>
      </c>
      <c r="C24" s="222"/>
      <c r="D24" s="221">
        <v>2015</v>
      </c>
      <c r="E24" s="222"/>
      <c r="F24" s="272">
        <v>8464</v>
      </c>
      <c r="G24" s="273"/>
      <c r="H24" s="272">
        <v>62919.733728179999</v>
      </c>
      <c r="I24" s="273"/>
      <c r="J24" s="272">
        <v>45734.199227999998</v>
      </c>
      <c r="K24" s="273"/>
      <c r="L24" s="272">
        <v>17185.534500180001</v>
      </c>
      <c r="M24" s="273"/>
      <c r="N24" s="399">
        <v>298437</v>
      </c>
      <c r="O24" s="275"/>
      <c r="P24" s="399">
        <v>7221.3393310000001</v>
      </c>
      <c r="Q24" s="273"/>
      <c r="R24" s="399">
        <v>23131.322775000001</v>
      </c>
      <c r="S24" s="41"/>
    </row>
    <row r="25" spans="1:34">
      <c r="A25" s="219"/>
      <c r="B25" s="274" t="s">
        <v>63</v>
      </c>
      <c r="C25" s="219"/>
      <c r="D25" s="221">
        <v>2010</v>
      </c>
      <c r="E25" s="222"/>
      <c r="F25" s="272">
        <v>7342</v>
      </c>
      <c r="G25" s="275"/>
      <c r="H25" s="272">
        <v>47660</v>
      </c>
      <c r="I25" s="275"/>
      <c r="J25" s="272">
        <v>34776</v>
      </c>
      <c r="K25" s="275"/>
      <c r="L25" s="272">
        <v>12883</v>
      </c>
      <c r="M25" s="275"/>
      <c r="N25" s="399">
        <v>302956</v>
      </c>
      <c r="O25" s="273"/>
      <c r="P25" s="399">
        <v>5399</v>
      </c>
      <c r="Q25" s="275"/>
      <c r="R25" s="399">
        <v>20896</v>
      </c>
      <c r="S25" s="41"/>
    </row>
    <row r="26" spans="1:34">
      <c r="A26" s="222"/>
      <c r="B26" s="276" t="s">
        <v>64</v>
      </c>
      <c r="C26" s="222"/>
      <c r="D26" s="202"/>
      <c r="E26" s="219"/>
      <c r="F26" s="244"/>
      <c r="G26" s="223"/>
      <c r="H26" s="244"/>
      <c r="I26" s="223"/>
      <c r="J26" s="244"/>
      <c r="K26" s="223"/>
      <c r="L26" s="244"/>
      <c r="M26" s="223"/>
      <c r="N26" s="400"/>
      <c r="O26" s="289"/>
      <c r="P26" s="400"/>
      <c r="Q26" s="223"/>
      <c r="R26" s="400"/>
      <c r="S26" s="202"/>
    </row>
    <row r="27" spans="1:34" ht="9.9" customHeight="1">
      <c r="A27" s="222"/>
      <c r="B27" s="222"/>
      <c r="C27" s="222"/>
      <c r="D27" s="219"/>
      <c r="E27" s="222"/>
      <c r="F27" s="244"/>
      <c r="G27" s="227"/>
      <c r="H27" s="244"/>
      <c r="I27" s="227"/>
      <c r="J27" s="244"/>
      <c r="K27" s="227"/>
      <c r="L27" s="244"/>
      <c r="M27" s="227"/>
      <c r="N27" s="400"/>
      <c r="O27" s="223"/>
      <c r="P27" s="400"/>
      <c r="Q27" s="227"/>
      <c r="R27" s="400"/>
      <c r="S27" s="219"/>
    </row>
    <row r="28" spans="1:34">
      <c r="A28" s="219"/>
      <c r="B28" s="277" t="s">
        <v>65</v>
      </c>
      <c r="C28" s="219"/>
      <c r="D28" s="218">
        <v>2022</v>
      </c>
      <c r="E28" s="222"/>
      <c r="F28" s="262">
        <v>6158</v>
      </c>
      <c r="G28" s="239"/>
      <c r="H28" s="262">
        <v>579571.71907168406</v>
      </c>
      <c r="I28" s="239"/>
      <c r="J28" s="262">
        <v>441974.19320727</v>
      </c>
      <c r="K28" s="239"/>
      <c r="L28" s="262">
        <v>137597.52586441301</v>
      </c>
      <c r="M28" s="239"/>
      <c r="N28" s="395">
        <v>437587</v>
      </c>
      <c r="O28" s="290"/>
      <c r="P28" s="395">
        <v>19780.318957046002</v>
      </c>
      <c r="Q28" s="239"/>
      <c r="R28" s="395">
        <v>138088.390018501</v>
      </c>
      <c r="S28" s="47"/>
    </row>
    <row r="29" spans="1:34">
      <c r="A29" s="219"/>
      <c r="B29" s="278" t="s">
        <v>66</v>
      </c>
      <c r="C29" s="222"/>
      <c r="D29" s="221">
        <v>2015</v>
      </c>
      <c r="E29" s="219"/>
      <c r="F29" s="272">
        <v>4596</v>
      </c>
      <c r="G29" s="275"/>
      <c r="H29" s="272">
        <v>299113.64162631001</v>
      </c>
      <c r="I29" s="275"/>
      <c r="J29" s="272">
        <v>221528.17751899999</v>
      </c>
      <c r="K29" s="275"/>
      <c r="L29" s="272">
        <v>77585.464107310007</v>
      </c>
      <c r="M29" s="275"/>
      <c r="N29" s="399">
        <v>376084</v>
      </c>
      <c r="O29" s="273"/>
      <c r="P29" s="399">
        <v>12590.579395000001</v>
      </c>
      <c r="Q29" s="275"/>
      <c r="R29" s="399">
        <v>91888.391640999995</v>
      </c>
      <c r="S29" s="41"/>
    </row>
    <row r="30" spans="1:34">
      <c r="A30" s="222"/>
      <c r="B30" s="263" t="s">
        <v>67</v>
      </c>
      <c r="C30" s="222"/>
      <c r="D30" s="221">
        <v>2010</v>
      </c>
      <c r="E30" s="222"/>
      <c r="F30" s="272">
        <v>3361</v>
      </c>
      <c r="G30" s="273"/>
      <c r="H30" s="272">
        <v>244098</v>
      </c>
      <c r="I30" s="273"/>
      <c r="J30" s="272">
        <v>182950</v>
      </c>
      <c r="K30" s="273"/>
      <c r="L30" s="272">
        <v>61148</v>
      </c>
      <c r="M30" s="273"/>
      <c r="N30" s="399">
        <v>296375</v>
      </c>
      <c r="O30" s="275"/>
      <c r="P30" s="399">
        <v>7996</v>
      </c>
      <c r="Q30" s="273"/>
      <c r="R30" s="399">
        <v>68557</v>
      </c>
      <c r="S30" s="41"/>
    </row>
    <row r="31" spans="1:34">
      <c r="A31" s="222"/>
      <c r="B31" s="269" t="s">
        <v>68</v>
      </c>
      <c r="C31" s="219"/>
      <c r="D31" s="219"/>
      <c r="E31" s="222"/>
      <c r="F31" s="244"/>
      <c r="G31" s="227"/>
      <c r="H31" s="244"/>
      <c r="I31" s="227"/>
      <c r="J31" s="244"/>
      <c r="K31" s="227"/>
      <c r="L31" s="244"/>
      <c r="M31" s="227"/>
      <c r="N31" s="400"/>
      <c r="O31" s="223"/>
      <c r="P31" s="400"/>
      <c r="Q31" s="227"/>
      <c r="R31" s="400"/>
      <c r="S31" s="219"/>
    </row>
    <row r="32" spans="1:34" ht="9.9" customHeight="1">
      <c r="A32" s="219"/>
      <c r="B32" s="222"/>
      <c r="C32" s="222"/>
      <c r="D32" s="202"/>
      <c r="E32" s="219"/>
      <c r="F32" s="244"/>
      <c r="G32" s="223"/>
      <c r="H32" s="244"/>
      <c r="I32" s="223"/>
      <c r="J32" s="244"/>
      <c r="K32" s="223"/>
      <c r="L32" s="244"/>
      <c r="M32" s="223"/>
      <c r="N32" s="400"/>
      <c r="O32" s="289"/>
      <c r="P32" s="400"/>
      <c r="Q32" s="223"/>
      <c r="R32" s="400"/>
      <c r="S32" s="202"/>
    </row>
    <row r="33" spans="1:19">
      <c r="A33" s="222"/>
      <c r="B33" s="235" t="s">
        <v>69</v>
      </c>
      <c r="C33" s="222"/>
      <c r="D33" s="218">
        <v>2022</v>
      </c>
      <c r="E33" s="222"/>
      <c r="F33" s="262">
        <v>10360</v>
      </c>
      <c r="G33" s="239"/>
      <c r="H33" s="262">
        <v>198936.28625323999</v>
      </c>
      <c r="I33" s="239"/>
      <c r="J33" s="262">
        <v>154360.574527157</v>
      </c>
      <c r="K33" s="239"/>
      <c r="L33" s="262">
        <v>44575.711726083297</v>
      </c>
      <c r="M33" s="239"/>
      <c r="N33" s="395">
        <v>342681</v>
      </c>
      <c r="O33" s="290"/>
      <c r="P33" s="395">
        <v>13325.688773989201</v>
      </c>
      <c r="Q33" s="239"/>
      <c r="R33" s="395">
        <v>55976.9075426606</v>
      </c>
      <c r="S33" s="47"/>
    </row>
    <row r="34" spans="1:19">
      <c r="A34" s="222"/>
      <c r="B34" s="270" t="s">
        <v>70</v>
      </c>
      <c r="C34" s="219"/>
      <c r="D34" s="221">
        <v>2015</v>
      </c>
      <c r="E34" s="222"/>
      <c r="F34" s="272">
        <v>9005</v>
      </c>
      <c r="G34" s="275"/>
      <c r="H34" s="272">
        <v>134817.13968783</v>
      </c>
      <c r="I34" s="275"/>
      <c r="J34" s="272">
        <v>100466.002962</v>
      </c>
      <c r="K34" s="275"/>
      <c r="L34" s="272">
        <v>34351.136725830002</v>
      </c>
      <c r="M34" s="275"/>
      <c r="N34" s="399">
        <v>332058</v>
      </c>
      <c r="O34" s="273"/>
      <c r="P34" s="399">
        <v>10018.334486</v>
      </c>
      <c r="Q34" s="275"/>
      <c r="R34" s="399">
        <v>53625.216842000002</v>
      </c>
      <c r="S34" s="41"/>
    </row>
    <row r="35" spans="1:19">
      <c r="A35" s="219"/>
      <c r="B35" s="263" t="s">
        <v>71</v>
      </c>
      <c r="C35" s="222"/>
      <c r="D35" s="221">
        <v>2010</v>
      </c>
      <c r="E35" s="219"/>
      <c r="F35" s="272">
        <v>6707</v>
      </c>
      <c r="G35" s="273"/>
      <c r="H35" s="272">
        <v>96027</v>
      </c>
      <c r="I35" s="273"/>
      <c r="J35" s="272">
        <v>75806</v>
      </c>
      <c r="K35" s="273"/>
      <c r="L35" s="272">
        <v>20221</v>
      </c>
      <c r="M35" s="273"/>
      <c r="N35" s="399">
        <v>257133</v>
      </c>
      <c r="O35" s="275"/>
      <c r="P35" s="399">
        <v>7198</v>
      </c>
      <c r="Q35" s="273"/>
      <c r="R35" s="399">
        <v>37151</v>
      </c>
      <c r="S35" s="41"/>
    </row>
    <row r="36" spans="1:19">
      <c r="A36" s="222"/>
      <c r="B36" s="263" t="s">
        <v>72</v>
      </c>
      <c r="C36" s="222"/>
      <c r="D36" s="219"/>
      <c r="E36" s="222"/>
      <c r="F36" s="244"/>
      <c r="G36" s="227"/>
      <c r="H36" s="244"/>
      <c r="I36" s="227"/>
      <c r="J36" s="244"/>
      <c r="K36" s="227"/>
      <c r="L36" s="244"/>
      <c r="M36" s="227"/>
      <c r="N36" s="400"/>
      <c r="O36" s="223"/>
      <c r="P36" s="400"/>
      <c r="Q36" s="227"/>
      <c r="R36" s="400"/>
      <c r="S36" s="219"/>
    </row>
    <row r="37" spans="1:19" ht="8.1" customHeight="1">
      <c r="A37" s="222"/>
      <c r="B37" s="219"/>
      <c r="C37" s="219"/>
      <c r="D37" s="219"/>
      <c r="E37" s="222"/>
      <c r="F37" s="244"/>
      <c r="G37" s="227"/>
      <c r="H37" s="244"/>
      <c r="I37" s="227"/>
      <c r="J37" s="244"/>
      <c r="K37" s="227"/>
      <c r="L37" s="244"/>
      <c r="M37" s="227"/>
      <c r="N37" s="400"/>
      <c r="O37" s="223"/>
      <c r="P37" s="400"/>
      <c r="Q37" s="227"/>
      <c r="R37" s="400"/>
      <c r="S37" s="219"/>
    </row>
    <row r="38" spans="1:19">
      <c r="A38" s="219"/>
      <c r="B38" s="235" t="s">
        <v>73</v>
      </c>
      <c r="C38" s="222"/>
      <c r="D38" s="218">
        <v>2022</v>
      </c>
      <c r="E38" s="219"/>
      <c r="F38" s="262">
        <v>4915</v>
      </c>
      <c r="G38" s="239"/>
      <c r="H38" s="262">
        <v>560722.68620784895</v>
      </c>
      <c r="I38" s="239"/>
      <c r="J38" s="262">
        <v>440511.35616071802</v>
      </c>
      <c r="K38" s="239"/>
      <c r="L38" s="262">
        <v>120211.33004713101</v>
      </c>
      <c r="M38" s="239"/>
      <c r="N38" s="395">
        <v>629867</v>
      </c>
      <c r="O38" s="290"/>
      <c r="P38" s="395">
        <v>32884.580925690701</v>
      </c>
      <c r="Q38" s="239"/>
      <c r="R38" s="395">
        <v>80480.454898157797</v>
      </c>
      <c r="S38" s="47"/>
    </row>
    <row r="39" spans="1:19">
      <c r="A39" s="222"/>
      <c r="B39" s="263" t="s">
        <v>74</v>
      </c>
      <c r="C39" s="222"/>
      <c r="D39" s="221">
        <v>2015</v>
      </c>
      <c r="E39" s="222"/>
      <c r="F39" s="272">
        <v>3924</v>
      </c>
      <c r="G39" s="275"/>
      <c r="H39" s="272">
        <v>321777.23955863999</v>
      </c>
      <c r="I39" s="275"/>
      <c r="J39" s="272">
        <v>253125.083981</v>
      </c>
      <c r="K39" s="275"/>
      <c r="L39" s="272">
        <v>68652.155577640006</v>
      </c>
      <c r="M39" s="275"/>
      <c r="N39" s="399">
        <v>528498</v>
      </c>
      <c r="O39" s="273"/>
      <c r="P39" s="399">
        <v>19097.124422000001</v>
      </c>
      <c r="Q39" s="275"/>
      <c r="R39" s="399">
        <v>59379.868327999997</v>
      </c>
      <c r="S39" s="41"/>
    </row>
    <row r="40" spans="1:19">
      <c r="A40" s="222"/>
      <c r="B40" s="219"/>
      <c r="C40" s="219"/>
      <c r="D40" s="221">
        <v>2010</v>
      </c>
      <c r="E40" s="222"/>
      <c r="F40" s="272">
        <v>2669</v>
      </c>
      <c r="G40" s="275"/>
      <c r="H40" s="272">
        <v>222906</v>
      </c>
      <c r="I40" s="275"/>
      <c r="J40" s="272">
        <v>181534</v>
      </c>
      <c r="K40" s="275"/>
      <c r="L40" s="272">
        <v>41372</v>
      </c>
      <c r="M40" s="275"/>
      <c r="N40" s="399">
        <v>490668</v>
      </c>
      <c r="O40" s="273"/>
      <c r="P40" s="399">
        <v>13446</v>
      </c>
      <c r="Q40" s="275"/>
      <c r="R40" s="399">
        <v>43190</v>
      </c>
      <c r="S40" s="41"/>
    </row>
    <row r="41" spans="1:19" ht="16.5" customHeight="1">
      <c r="A41" s="219"/>
      <c r="B41" s="222"/>
      <c r="C41" s="222"/>
      <c r="D41" s="202"/>
      <c r="E41" s="219"/>
      <c r="F41" s="244"/>
      <c r="G41" s="223"/>
      <c r="H41" s="244"/>
      <c r="I41" s="223"/>
      <c r="J41" s="244"/>
      <c r="K41" s="223"/>
      <c r="L41" s="244"/>
      <c r="M41" s="223"/>
      <c r="N41" s="400"/>
      <c r="O41" s="289"/>
      <c r="P41" s="400"/>
      <c r="Q41" s="223"/>
      <c r="R41" s="400"/>
      <c r="S41" s="202"/>
    </row>
    <row r="42" spans="1:19" ht="15" customHeight="1">
      <c r="A42" s="222"/>
      <c r="B42" s="235" t="s">
        <v>75</v>
      </c>
      <c r="C42" s="222"/>
      <c r="D42" s="218">
        <v>2022</v>
      </c>
      <c r="E42" s="222"/>
      <c r="F42" s="262">
        <v>7434</v>
      </c>
      <c r="G42" s="239"/>
      <c r="H42" s="262">
        <v>122243.81379318899</v>
      </c>
      <c r="I42" s="239"/>
      <c r="J42" s="262">
        <v>90944.371688665502</v>
      </c>
      <c r="K42" s="239"/>
      <c r="L42" s="262">
        <v>31299.442104523801</v>
      </c>
      <c r="M42" s="239"/>
      <c r="N42" s="395">
        <v>229186</v>
      </c>
      <c r="O42" s="290"/>
      <c r="P42" s="395">
        <v>8722.4193581299605</v>
      </c>
      <c r="Q42" s="239"/>
      <c r="R42" s="395">
        <v>25574.146936776699</v>
      </c>
      <c r="S42" s="47"/>
    </row>
    <row r="43" spans="1:19">
      <c r="A43" s="222"/>
      <c r="B43" s="270" t="s">
        <v>76</v>
      </c>
      <c r="C43" s="219"/>
      <c r="D43" s="221">
        <v>2015</v>
      </c>
      <c r="E43" s="222"/>
      <c r="F43" s="272">
        <v>5480</v>
      </c>
      <c r="G43" s="275"/>
      <c r="H43" s="272">
        <v>91954.797423249998</v>
      </c>
      <c r="I43" s="275"/>
      <c r="J43" s="272">
        <v>69821.772119000001</v>
      </c>
      <c r="K43" s="275"/>
      <c r="L43" s="272">
        <v>22133.025304250001</v>
      </c>
      <c r="M43" s="275"/>
      <c r="N43" s="399">
        <v>207959</v>
      </c>
      <c r="O43" s="273"/>
      <c r="P43" s="399">
        <v>6789.1288489999997</v>
      </c>
      <c r="Q43" s="275"/>
      <c r="R43" s="399">
        <v>21719.253503</v>
      </c>
      <c r="S43" s="41"/>
    </row>
    <row r="44" spans="1:19">
      <c r="A44" s="219"/>
      <c r="B44" s="263" t="s">
        <v>77</v>
      </c>
      <c r="C44" s="222"/>
      <c r="D44" s="221">
        <v>2010</v>
      </c>
      <c r="E44" s="219"/>
      <c r="F44" s="272">
        <v>2816</v>
      </c>
      <c r="G44" s="273"/>
      <c r="H44" s="272">
        <v>58164</v>
      </c>
      <c r="I44" s="273"/>
      <c r="J44" s="272">
        <v>46858</v>
      </c>
      <c r="K44" s="273"/>
      <c r="L44" s="272">
        <v>11307</v>
      </c>
      <c r="M44" s="273"/>
      <c r="N44" s="399">
        <v>150421</v>
      </c>
      <c r="O44" s="275"/>
      <c r="P44" s="399">
        <v>3732</v>
      </c>
      <c r="Q44" s="273"/>
      <c r="R44" s="399">
        <v>12147</v>
      </c>
      <c r="S44" s="41"/>
    </row>
    <row r="45" spans="1:19">
      <c r="A45" s="222"/>
      <c r="B45" s="263" t="s">
        <v>78</v>
      </c>
      <c r="C45" s="222"/>
      <c r="D45" s="219"/>
      <c r="E45" s="222"/>
      <c r="F45" s="199"/>
      <c r="G45" s="222"/>
      <c r="H45" s="199"/>
      <c r="I45" s="222"/>
      <c r="J45" s="199"/>
      <c r="K45" s="222"/>
      <c r="L45" s="199"/>
      <c r="M45" s="222"/>
      <c r="O45" s="219"/>
      <c r="P45" s="199"/>
      <c r="Q45" s="222"/>
    </row>
    <row r="46" spans="1:19" ht="6" customHeight="1">
      <c r="A46" s="222"/>
      <c r="B46" s="279"/>
      <c r="C46" s="280"/>
      <c r="D46" s="281"/>
      <c r="E46" s="282"/>
      <c r="F46" s="283"/>
      <c r="G46" s="282"/>
      <c r="H46" s="283"/>
      <c r="I46" s="282"/>
      <c r="J46" s="283"/>
      <c r="K46" s="282"/>
      <c r="L46" s="283"/>
      <c r="M46" s="282"/>
      <c r="N46" s="283"/>
      <c r="O46" s="281"/>
      <c r="P46" s="283"/>
      <c r="Q46" s="282"/>
      <c r="R46" s="283"/>
    </row>
    <row r="47" spans="1:19">
      <c r="A47" s="250"/>
      <c r="B47" s="284"/>
      <c r="C47" s="285"/>
      <c r="D47" s="286"/>
      <c r="E47" s="287"/>
      <c r="F47" s="284"/>
      <c r="G47" s="288"/>
      <c r="H47" s="284"/>
      <c r="I47" s="292"/>
      <c r="J47" s="284"/>
      <c r="K47" s="292"/>
      <c r="L47" s="284"/>
      <c r="M47" s="292"/>
      <c r="N47" s="286"/>
      <c r="O47" s="292"/>
      <c r="P47" s="284"/>
      <c r="Q47" s="292"/>
      <c r="R47" s="298"/>
    </row>
    <row r="48" spans="1:19">
      <c r="A48" s="250"/>
    </row>
    <row r="50" spans="19:31">
      <c r="S50" s="299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272"/>
    </row>
  </sheetData>
  <mergeCells count="4">
    <mergeCell ref="B1:P1"/>
    <mergeCell ref="B3:C3"/>
    <mergeCell ref="A1:A2"/>
    <mergeCell ref="B6:C7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56"/>
  <sheetViews>
    <sheetView showGridLines="0" view="pageBreakPreview" zoomScale="145" zoomScaleNormal="100" zoomScaleSheetLayoutView="145" workbookViewId="0">
      <selection activeCell="R12" sqref="R12"/>
    </sheetView>
  </sheetViews>
  <sheetFormatPr defaultColWidth="9" defaultRowHeight="14.4"/>
  <cols>
    <col min="1" max="1" width="14.6640625" customWidth="1"/>
    <col min="2" max="2" width="28.88671875" customWidth="1"/>
    <col min="3" max="4" width="9" hidden="1" customWidth="1"/>
    <col min="5" max="5" width="8.33203125" style="199" customWidth="1"/>
    <col min="6" max="6" width="1.6640625" customWidth="1"/>
    <col min="7" max="7" width="2.6640625" customWidth="1"/>
    <col min="8" max="8" width="14.6640625" customWidth="1"/>
    <col min="9" max="9" width="1.44140625" customWidth="1"/>
    <col min="10" max="10" width="16.88671875" customWidth="1"/>
    <col min="11" max="11" width="1.6640625" customWidth="1"/>
    <col min="12" max="12" width="17.109375" customWidth="1"/>
    <col min="13" max="13" width="1.6640625" customWidth="1"/>
    <col min="14" max="14" width="12.33203125" customWidth="1"/>
    <col min="15" max="15" width="1.5546875" customWidth="1"/>
    <col min="16" max="16" width="16.33203125" customWidth="1"/>
    <col min="17" max="17" width="1.6640625" customWidth="1"/>
    <col min="18" max="18" width="17" customWidth="1"/>
    <col min="19" max="19" width="1.6640625" customWidth="1"/>
    <col min="20" max="20" width="14.88671875" customWidth="1"/>
    <col min="21" max="21" width="9.109375"/>
    <col min="22" max="22" width="18.44140625" customWidth="1"/>
    <col min="23" max="23" width="3.5546875" customWidth="1"/>
    <col min="25" max="25" width="2.88671875" customWidth="1"/>
    <col min="27" max="27" width="2.33203125" customWidth="1"/>
    <col min="29" max="29" width="2.88671875" customWidth="1"/>
    <col min="31" max="31" width="2.88671875" customWidth="1"/>
    <col min="33" max="33" width="1.88671875" customWidth="1"/>
  </cols>
  <sheetData>
    <row r="1" spans="1:34" ht="29.25" customHeight="1">
      <c r="A1" s="202"/>
      <c r="B1" s="407" t="s">
        <v>79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  <c r="Q1" s="416"/>
      <c r="R1" s="416"/>
      <c r="S1" s="202"/>
    </row>
    <row r="2" spans="1:34" ht="9.9" customHeight="1">
      <c r="A2" s="202"/>
      <c r="B2" s="203"/>
      <c r="C2" s="204"/>
      <c r="D2" s="203"/>
      <c r="E2" s="205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</row>
    <row r="3" spans="1:34" ht="6" customHeight="1">
      <c r="A3" s="202"/>
      <c r="B3" s="202"/>
      <c r="C3" s="206"/>
      <c r="D3" s="202"/>
      <c r="E3" s="207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</row>
    <row r="4" spans="1:34" ht="15" customHeight="1">
      <c r="A4" s="202"/>
      <c r="B4" s="208" t="s">
        <v>35</v>
      </c>
      <c r="C4" s="209" t="s">
        <v>36</v>
      </c>
      <c r="D4" s="210"/>
      <c r="E4" s="210" t="s">
        <v>80</v>
      </c>
      <c r="F4" s="210"/>
      <c r="G4" s="210"/>
      <c r="H4" s="210" t="s">
        <v>81</v>
      </c>
      <c r="I4" s="210"/>
      <c r="J4" s="210" t="s">
        <v>82</v>
      </c>
      <c r="K4" s="210"/>
      <c r="L4" s="210" t="s">
        <v>83</v>
      </c>
      <c r="M4" s="210"/>
      <c r="N4" s="417" t="s">
        <v>84</v>
      </c>
      <c r="O4" s="210"/>
      <c r="P4" s="410" t="s">
        <v>207</v>
      </c>
      <c r="Q4" s="210"/>
      <c r="R4" s="210" t="s">
        <v>85</v>
      </c>
      <c r="S4" s="210"/>
      <c r="T4" s="410" t="s">
        <v>9</v>
      </c>
      <c r="V4" s="210"/>
      <c r="W4" s="210"/>
      <c r="X4" s="210"/>
      <c r="Y4" s="210"/>
      <c r="Z4" s="210"/>
      <c r="AA4" s="210"/>
      <c r="AB4" s="417"/>
      <c r="AC4" s="210"/>
      <c r="AD4" s="410"/>
      <c r="AE4" s="210"/>
      <c r="AF4" s="210"/>
      <c r="AG4" s="210"/>
      <c r="AH4" s="410"/>
    </row>
    <row r="5" spans="1:34">
      <c r="A5" s="202"/>
      <c r="B5" s="211" t="s">
        <v>37</v>
      </c>
      <c r="C5" s="209" t="s">
        <v>38</v>
      </c>
      <c r="D5" s="210"/>
      <c r="E5" s="212" t="s">
        <v>86</v>
      </c>
      <c r="F5" s="210"/>
      <c r="G5" s="210"/>
      <c r="H5" s="210" t="s">
        <v>87</v>
      </c>
      <c r="I5" s="210"/>
      <c r="J5" s="210" t="s">
        <v>88</v>
      </c>
      <c r="K5" s="210"/>
      <c r="L5" s="210" t="s">
        <v>89</v>
      </c>
      <c r="M5" s="210"/>
      <c r="N5" s="417"/>
      <c r="O5" s="210"/>
      <c r="P5" s="410"/>
      <c r="Q5" s="210"/>
      <c r="R5" s="212" t="s">
        <v>209</v>
      </c>
      <c r="S5" s="210"/>
      <c r="T5" s="410"/>
      <c r="V5" s="210"/>
      <c r="W5" s="210"/>
      <c r="X5" s="210"/>
      <c r="Y5" s="210"/>
      <c r="Z5" s="210"/>
      <c r="AA5" s="210"/>
      <c r="AB5" s="417"/>
      <c r="AC5" s="210"/>
      <c r="AD5" s="410"/>
      <c r="AE5" s="210"/>
      <c r="AF5" s="210"/>
      <c r="AG5" s="210"/>
      <c r="AH5" s="410"/>
    </row>
    <row r="6" spans="1:34">
      <c r="A6" s="202"/>
      <c r="B6" s="208"/>
      <c r="C6" s="213"/>
      <c r="D6" s="208"/>
      <c r="E6" s="210"/>
      <c r="F6" s="208"/>
      <c r="G6" s="208"/>
      <c r="H6" s="212" t="s">
        <v>90</v>
      </c>
      <c r="I6" s="212"/>
      <c r="J6" s="212" t="s">
        <v>91</v>
      </c>
      <c r="K6" s="208"/>
      <c r="L6" s="212" t="s">
        <v>91</v>
      </c>
      <c r="M6" s="208"/>
      <c r="N6" s="212" t="s">
        <v>92</v>
      </c>
      <c r="O6" s="208"/>
      <c r="P6" s="410"/>
      <c r="Q6" s="210"/>
      <c r="R6" s="212" t="s">
        <v>210</v>
      </c>
      <c r="S6" s="208"/>
      <c r="T6" s="410"/>
      <c r="V6" s="212"/>
      <c r="W6" s="212"/>
      <c r="X6" s="212"/>
      <c r="Y6" s="208"/>
      <c r="Z6" s="212"/>
      <c r="AA6" s="208"/>
      <c r="AB6" s="212"/>
      <c r="AC6" s="208"/>
      <c r="AD6" s="410"/>
      <c r="AE6" s="210"/>
      <c r="AF6" s="212"/>
      <c r="AG6" s="208"/>
      <c r="AH6" s="410"/>
    </row>
    <row r="7" spans="1:34">
      <c r="A7" s="202"/>
      <c r="B7" s="211"/>
      <c r="C7" s="214" t="s">
        <v>39</v>
      </c>
      <c r="D7" s="212"/>
      <c r="F7" s="212"/>
      <c r="G7" s="212"/>
      <c r="H7" s="212" t="s">
        <v>93</v>
      </c>
      <c r="I7" s="212"/>
      <c r="J7" s="212" t="s">
        <v>94</v>
      </c>
      <c r="K7" s="212"/>
      <c r="L7" s="212" t="s">
        <v>95</v>
      </c>
      <c r="M7" s="212"/>
      <c r="O7" s="212"/>
      <c r="P7" s="410"/>
      <c r="Q7" s="212"/>
      <c r="R7" s="212"/>
      <c r="S7" s="212"/>
      <c r="T7" s="410"/>
      <c r="V7" s="212"/>
      <c r="W7" s="212"/>
      <c r="X7" s="212"/>
      <c r="Y7" s="212"/>
      <c r="Z7" s="212"/>
      <c r="AA7" s="212"/>
      <c r="AC7" s="212"/>
      <c r="AD7" s="410"/>
      <c r="AE7" s="212"/>
      <c r="AF7" s="212"/>
      <c r="AG7" s="212"/>
      <c r="AH7" s="410"/>
    </row>
    <row r="8" spans="1:34" ht="9.9" customHeight="1">
      <c r="A8" s="202"/>
      <c r="B8" s="212"/>
      <c r="C8" s="214"/>
      <c r="D8" s="212"/>
      <c r="E8" s="212"/>
      <c r="F8" s="212"/>
      <c r="G8" s="212"/>
      <c r="H8" s="212"/>
      <c r="I8" s="212"/>
      <c r="K8" s="212"/>
      <c r="M8" s="212"/>
      <c r="N8" s="212"/>
      <c r="O8" s="212"/>
      <c r="P8" s="410"/>
      <c r="Q8" s="212"/>
      <c r="S8" s="212"/>
      <c r="T8" s="410"/>
      <c r="V8" s="212"/>
      <c r="W8" s="212"/>
      <c r="Y8" s="212"/>
      <c r="AA8" s="212"/>
      <c r="AB8" s="212"/>
      <c r="AC8" s="212"/>
      <c r="AD8" s="410"/>
      <c r="AE8" s="212"/>
      <c r="AG8" s="212"/>
      <c r="AH8" s="410"/>
    </row>
    <row r="9" spans="1:34" ht="30" customHeight="1">
      <c r="A9" s="202"/>
      <c r="B9" s="212"/>
      <c r="C9" s="214"/>
      <c r="D9" s="212"/>
      <c r="E9" s="212"/>
      <c r="F9" s="212"/>
      <c r="G9" s="212"/>
      <c r="H9" s="212"/>
      <c r="I9" s="212"/>
      <c r="J9" s="13" t="s">
        <v>10</v>
      </c>
      <c r="K9" s="14"/>
      <c r="L9" s="13" t="s">
        <v>10</v>
      </c>
      <c r="M9" s="14"/>
      <c r="N9" s="13" t="s">
        <v>10</v>
      </c>
      <c r="O9" s="14"/>
      <c r="P9" s="13" t="s">
        <v>11</v>
      </c>
      <c r="Q9" s="14"/>
      <c r="R9" s="13" t="s">
        <v>10</v>
      </c>
      <c r="S9" s="14"/>
      <c r="T9" s="13" t="s">
        <v>10</v>
      </c>
    </row>
    <row r="10" spans="1:34" ht="6" customHeight="1">
      <c r="A10" s="202"/>
      <c r="B10" s="215"/>
      <c r="C10" s="216"/>
      <c r="D10" s="215"/>
      <c r="E10" s="217"/>
      <c r="F10" s="215"/>
      <c r="G10" s="215"/>
      <c r="H10" s="215"/>
      <c r="I10" s="215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</row>
    <row r="11" spans="1:34">
      <c r="A11" s="202"/>
      <c r="B11" s="202"/>
      <c r="C11" s="206"/>
      <c r="D11" s="202"/>
      <c r="E11" s="207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</row>
    <row r="12" spans="1:34" ht="15" customHeight="1">
      <c r="A12" s="202"/>
      <c r="B12" s="411" t="s">
        <v>40</v>
      </c>
      <c r="C12" s="411"/>
      <c r="D12" s="202"/>
      <c r="E12" s="218">
        <v>2022</v>
      </c>
      <c r="F12" s="202"/>
      <c r="G12" s="219"/>
      <c r="H12" s="220">
        <f>SUM(H17,H21,H25,H29)</f>
        <v>71062</v>
      </c>
      <c r="I12" s="220"/>
      <c r="J12" s="220">
        <f>SUM(J17,J21,J25,J29)</f>
        <v>205053.06656499999</v>
      </c>
      <c r="K12" s="237"/>
      <c r="L12" s="220">
        <f>SUM(L17,L21,L25,L29)</f>
        <v>139313.522173</v>
      </c>
      <c r="M12" s="237"/>
      <c r="N12" s="220">
        <f>SUM(N17,N21,N25,N29)</f>
        <v>65739.544392000011</v>
      </c>
      <c r="O12" s="237"/>
      <c r="P12" s="220">
        <f>SUM(P17,P21,P25,P29)</f>
        <v>1242412</v>
      </c>
      <c r="Q12" s="237"/>
      <c r="R12" s="220">
        <f>SUM(R17,R21,R25,R29)</f>
        <v>36426.062512436074</v>
      </c>
      <c r="S12" s="240"/>
      <c r="T12" s="220">
        <f>SUM(T17,T21,T25,T29)</f>
        <v>27618.877887608855</v>
      </c>
      <c r="U12" s="47"/>
    </row>
    <row r="13" spans="1:34">
      <c r="A13" s="202"/>
      <c r="B13" s="411"/>
      <c r="C13" s="411"/>
      <c r="D13" s="202"/>
      <c r="E13" s="221">
        <v>2015</v>
      </c>
      <c r="F13" s="219"/>
      <c r="G13" s="222"/>
      <c r="H13" s="223">
        <f>SUM(H18,H22,H26,H30)</f>
        <v>40558</v>
      </c>
      <c r="I13" s="223"/>
      <c r="J13" s="223">
        <f>SUM(J18,J22,J26,J30)</f>
        <v>177938.69407699999</v>
      </c>
      <c r="K13" s="238"/>
      <c r="L13" s="223">
        <f>SUM(L18,L22,L26,L30)</f>
        <v>114754.353795</v>
      </c>
      <c r="M13" s="238"/>
      <c r="N13" s="223">
        <f>SUM(N18,N22,N26,N30)</f>
        <v>63184.34028199999</v>
      </c>
      <c r="O13" s="238"/>
      <c r="P13" s="223">
        <f>SUM(P18,P22,P26,P30)</f>
        <v>1290474</v>
      </c>
      <c r="Q13" s="238"/>
      <c r="R13" s="223">
        <f>SUM(R18,R22,R26,R30)</f>
        <v>32899.322445999998</v>
      </c>
      <c r="S13" s="241"/>
      <c r="T13" s="223">
        <f>SUM(T18,T22,T26,T30)</f>
        <v>25105.605220000001</v>
      </c>
      <c r="U13" s="41"/>
    </row>
    <row r="14" spans="1:34">
      <c r="A14" s="202"/>
      <c r="B14" s="52"/>
      <c r="C14" s="52"/>
      <c r="D14" s="202"/>
      <c r="E14" s="41">
        <v>2010</v>
      </c>
      <c r="F14" s="219"/>
      <c r="G14" s="222"/>
      <c r="H14" s="223">
        <f>SUM(H19,H23,H27,H31)</f>
        <v>22140</v>
      </c>
      <c r="I14" s="223"/>
      <c r="J14" s="223">
        <f>SUM(J19,J23,J27,J31)</f>
        <v>91341</v>
      </c>
      <c r="K14" s="238"/>
      <c r="L14" s="223">
        <f>SUM(L19,L23,L27,L31)</f>
        <v>59400</v>
      </c>
      <c r="M14" s="238"/>
      <c r="N14" s="223">
        <f>SUM(N19,N23,N27,N31)</f>
        <v>31941</v>
      </c>
      <c r="O14" s="238"/>
      <c r="P14" s="223">
        <f>SUM(P19,P23,P27,P31)</f>
        <v>974488</v>
      </c>
      <c r="Q14" s="238"/>
      <c r="R14" s="223">
        <f>SUM(R19,R23,R27,R31)</f>
        <v>19842</v>
      </c>
      <c r="S14" s="241"/>
      <c r="T14" s="223">
        <f>SUM(T19,T23,T27,T31)</f>
        <v>14476</v>
      </c>
      <c r="U14" s="41"/>
    </row>
    <row r="15" spans="1:34">
      <c r="A15" s="202"/>
      <c r="B15" s="203"/>
      <c r="C15" s="204"/>
      <c r="D15" s="203"/>
      <c r="E15" s="205"/>
      <c r="F15" s="203"/>
      <c r="G15" s="203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42"/>
    </row>
    <row r="16" spans="1:34" ht="17.25" customHeight="1">
      <c r="A16" s="202"/>
      <c r="B16" s="225"/>
      <c r="C16" s="226"/>
      <c r="D16" s="222"/>
      <c r="E16" s="207"/>
      <c r="F16" s="222"/>
      <c r="G16" s="222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43"/>
      <c r="T16" s="244"/>
      <c r="U16" s="207"/>
    </row>
    <row r="17" spans="1:21" ht="15" customHeight="1">
      <c r="A17" s="202"/>
      <c r="B17" s="228" t="s">
        <v>96</v>
      </c>
      <c r="C17" s="226"/>
      <c r="D17" s="222"/>
      <c r="E17" s="229">
        <v>2022</v>
      </c>
      <c r="F17" s="222"/>
      <c r="G17" s="222"/>
      <c r="H17" s="230">
        <v>14233</v>
      </c>
      <c r="I17" s="230"/>
      <c r="J17" s="239">
        <v>40986.235030000003</v>
      </c>
      <c r="K17" s="239"/>
      <c r="L17" s="239">
        <v>27728.795246999998</v>
      </c>
      <c r="M17" s="239"/>
      <c r="N17" s="239">
        <v>13257.439783</v>
      </c>
      <c r="O17" s="239"/>
      <c r="P17" s="239">
        <v>286077</v>
      </c>
      <c r="Q17" s="239"/>
      <c r="R17" s="239">
        <v>7482.2379810000002</v>
      </c>
      <c r="S17" s="239"/>
      <c r="T17" s="239">
        <v>4372.2376796744402</v>
      </c>
      <c r="U17" s="47"/>
    </row>
    <row r="18" spans="1:21">
      <c r="A18" s="202"/>
      <c r="B18" s="225" t="s">
        <v>97</v>
      </c>
      <c r="C18" s="226"/>
      <c r="D18" s="202"/>
      <c r="E18" s="41">
        <v>2015</v>
      </c>
      <c r="F18" s="231"/>
      <c r="G18" s="222"/>
      <c r="H18" s="232">
        <v>8206</v>
      </c>
      <c r="I18" s="232"/>
      <c r="J18" s="227">
        <v>45652.183037000003</v>
      </c>
      <c r="K18" s="227"/>
      <c r="L18" s="227">
        <v>29600.384769</v>
      </c>
      <c r="M18" s="227"/>
      <c r="N18" s="227">
        <v>16051.798268</v>
      </c>
      <c r="O18" s="227"/>
      <c r="P18" s="227">
        <v>329088</v>
      </c>
      <c r="Q18" s="227"/>
      <c r="R18" s="227">
        <v>8544.0508489999993</v>
      </c>
      <c r="S18" s="227"/>
      <c r="T18" s="227">
        <v>4765.6638220000004</v>
      </c>
      <c r="U18" s="41"/>
    </row>
    <row r="19" spans="1:21">
      <c r="A19" s="202"/>
      <c r="B19" s="225"/>
      <c r="C19" s="226"/>
      <c r="D19" s="202"/>
      <c r="E19" s="41">
        <v>2010</v>
      </c>
      <c r="F19" s="231"/>
      <c r="G19" s="222"/>
      <c r="H19" s="232">
        <v>3989</v>
      </c>
      <c r="I19" s="232"/>
      <c r="J19" s="227">
        <v>20362</v>
      </c>
      <c r="K19" s="227"/>
      <c r="L19" s="227">
        <v>13213</v>
      </c>
      <c r="M19" s="227"/>
      <c r="N19" s="227">
        <v>7149</v>
      </c>
      <c r="O19" s="227"/>
      <c r="P19" s="227">
        <v>223163</v>
      </c>
      <c r="Q19" s="227"/>
      <c r="R19" s="227">
        <v>4565</v>
      </c>
      <c r="S19" s="227"/>
      <c r="T19" s="227">
        <v>2856</v>
      </c>
      <c r="U19" s="41"/>
    </row>
    <row r="20" spans="1:21">
      <c r="A20" s="202"/>
      <c r="B20" s="228"/>
      <c r="C20" s="226"/>
      <c r="D20" s="202"/>
      <c r="E20" s="207"/>
      <c r="F20" s="202"/>
      <c r="G20" s="222"/>
      <c r="H20" s="207"/>
      <c r="I20" s="20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07"/>
    </row>
    <row r="21" spans="1:21">
      <c r="A21" s="202"/>
      <c r="B21" s="228" t="s">
        <v>98</v>
      </c>
      <c r="C21" s="226"/>
      <c r="D21" s="202"/>
      <c r="E21" s="229">
        <v>2022</v>
      </c>
      <c r="F21" s="202"/>
      <c r="G21" s="222"/>
      <c r="H21" s="233">
        <v>14967</v>
      </c>
      <c r="I21" s="233"/>
      <c r="J21" s="239">
        <v>52795.040154000002</v>
      </c>
      <c r="K21" s="239"/>
      <c r="L21" s="239">
        <v>35366.624898000002</v>
      </c>
      <c r="M21" s="239"/>
      <c r="N21" s="239">
        <v>17428.415256</v>
      </c>
      <c r="O21" s="239"/>
      <c r="P21" s="239">
        <v>303504</v>
      </c>
      <c r="Q21" s="239"/>
      <c r="R21" s="239">
        <v>8732.1317842505796</v>
      </c>
      <c r="S21" s="239"/>
      <c r="T21" s="239">
        <v>6360.2646011655497</v>
      </c>
      <c r="U21" s="47"/>
    </row>
    <row r="22" spans="1:21">
      <c r="A22" s="202"/>
      <c r="B22" s="225" t="s">
        <v>99</v>
      </c>
      <c r="C22" s="226"/>
      <c r="D22" s="202"/>
      <c r="E22" s="41">
        <v>2015</v>
      </c>
      <c r="F22" s="222"/>
      <c r="G22" s="222"/>
      <c r="H22" s="234">
        <v>7651</v>
      </c>
      <c r="I22" s="234"/>
      <c r="J22" s="227">
        <v>46097.629205999998</v>
      </c>
      <c r="K22" s="227"/>
      <c r="L22" s="227">
        <v>29961.845980999999</v>
      </c>
      <c r="M22" s="227"/>
      <c r="N22" s="227">
        <v>16135.783224999999</v>
      </c>
      <c r="O22" s="227"/>
      <c r="P22" s="227">
        <v>325473</v>
      </c>
      <c r="Q22" s="227"/>
      <c r="R22" s="227">
        <v>8280.5541620000004</v>
      </c>
      <c r="S22" s="227"/>
      <c r="T22" s="227">
        <v>5831.1999070000002</v>
      </c>
      <c r="U22" s="41"/>
    </row>
    <row r="23" spans="1:21">
      <c r="A23" s="202"/>
      <c r="B23" s="225"/>
      <c r="C23" s="226"/>
      <c r="D23" s="202"/>
      <c r="E23" s="41">
        <v>2010</v>
      </c>
      <c r="F23" s="222"/>
      <c r="G23" s="222"/>
      <c r="H23" s="234">
        <v>4970</v>
      </c>
      <c r="I23" s="234"/>
      <c r="J23" s="227">
        <v>27047</v>
      </c>
      <c r="K23" s="227"/>
      <c r="L23" s="227">
        <v>17611</v>
      </c>
      <c r="M23" s="227"/>
      <c r="N23" s="227">
        <v>9436</v>
      </c>
      <c r="O23" s="227"/>
      <c r="P23" s="227">
        <v>285695</v>
      </c>
      <c r="Q23" s="227"/>
      <c r="R23" s="227">
        <v>5891</v>
      </c>
      <c r="S23" s="227"/>
      <c r="T23" s="227">
        <v>3748</v>
      </c>
      <c r="U23" s="41"/>
    </row>
    <row r="24" spans="1:21">
      <c r="A24" s="202"/>
      <c r="B24" s="228"/>
      <c r="C24" s="226"/>
      <c r="D24" s="222"/>
      <c r="E24" s="207"/>
      <c r="F24" s="222"/>
      <c r="G24" s="222"/>
      <c r="H24" s="234"/>
      <c r="I24" s="234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07"/>
    </row>
    <row r="25" spans="1:21" ht="15" customHeight="1">
      <c r="A25" s="202"/>
      <c r="B25" s="228" t="s">
        <v>100</v>
      </c>
      <c r="C25" s="226"/>
      <c r="D25" s="222"/>
      <c r="E25" s="229">
        <v>2022</v>
      </c>
      <c r="F25" s="222"/>
      <c r="G25" s="222"/>
      <c r="H25" s="233">
        <v>15976</v>
      </c>
      <c r="I25" s="233"/>
      <c r="J25" s="239">
        <v>58750.061379999999</v>
      </c>
      <c r="K25" s="239"/>
      <c r="L25" s="239">
        <v>40947.894133000002</v>
      </c>
      <c r="M25" s="239"/>
      <c r="N25" s="239">
        <v>17802.167247000001</v>
      </c>
      <c r="O25" s="239"/>
      <c r="P25" s="239">
        <v>354342</v>
      </c>
      <c r="Q25" s="239"/>
      <c r="R25" s="239">
        <v>11640.993215</v>
      </c>
      <c r="S25" s="239"/>
      <c r="T25" s="239">
        <v>9273.2899102114206</v>
      </c>
      <c r="U25" s="47"/>
    </row>
    <row r="26" spans="1:21">
      <c r="A26" s="202"/>
      <c r="B26" s="225" t="s">
        <v>101</v>
      </c>
      <c r="C26" s="226"/>
      <c r="D26" s="202"/>
      <c r="E26" s="41">
        <v>2015</v>
      </c>
      <c r="F26" s="222"/>
      <c r="G26" s="222"/>
      <c r="H26" s="234">
        <v>9473</v>
      </c>
      <c r="I26" s="234"/>
      <c r="J26" s="227">
        <v>48088.145487000002</v>
      </c>
      <c r="K26" s="227"/>
      <c r="L26" s="227">
        <v>30815.295321000001</v>
      </c>
      <c r="M26" s="227"/>
      <c r="N26" s="227">
        <v>17272.850166</v>
      </c>
      <c r="O26" s="227"/>
      <c r="P26" s="227">
        <v>325741</v>
      </c>
      <c r="Q26" s="227"/>
      <c r="R26" s="227">
        <v>8532.2380979999998</v>
      </c>
      <c r="S26" s="227"/>
      <c r="T26" s="227">
        <v>8621.7502519999998</v>
      </c>
      <c r="U26" s="41"/>
    </row>
    <row r="27" spans="1:21">
      <c r="A27" s="202"/>
      <c r="B27" s="225"/>
      <c r="C27" s="226"/>
      <c r="D27" s="202"/>
      <c r="E27" s="41">
        <v>2010</v>
      </c>
      <c r="F27" s="222"/>
      <c r="G27" s="222"/>
      <c r="H27" s="234">
        <v>4740</v>
      </c>
      <c r="I27" s="234"/>
      <c r="J27" s="227">
        <v>24852</v>
      </c>
      <c r="K27" s="227"/>
      <c r="L27" s="227">
        <v>16346</v>
      </c>
      <c r="M27" s="227"/>
      <c r="N27" s="227">
        <v>8506</v>
      </c>
      <c r="O27" s="227"/>
      <c r="P27" s="227">
        <v>251793</v>
      </c>
      <c r="Q27" s="227"/>
      <c r="R27" s="227">
        <v>5229</v>
      </c>
      <c r="S27" s="227"/>
      <c r="T27" s="227">
        <v>3861</v>
      </c>
      <c r="U27" s="41"/>
    </row>
    <row r="28" spans="1:21">
      <c r="A28" s="202"/>
      <c r="B28" s="225"/>
      <c r="C28" s="226"/>
      <c r="D28" s="222"/>
      <c r="E28" s="207"/>
      <c r="F28" s="222"/>
      <c r="G28" s="222"/>
      <c r="H28" s="234"/>
      <c r="I28" s="234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07"/>
    </row>
    <row r="29" spans="1:21" ht="15" customHeight="1">
      <c r="A29" s="202"/>
      <c r="B29" s="228" t="s">
        <v>102</v>
      </c>
      <c r="C29" s="226"/>
      <c r="D29" s="222"/>
      <c r="E29" s="229">
        <v>2022</v>
      </c>
      <c r="F29" s="222"/>
      <c r="G29" s="222"/>
      <c r="H29" s="233">
        <v>25886</v>
      </c>
      <c r="I29" s="233"/>
      <c r="J29" s="239">
        <v>52521.730001000004</v>
      </c>
      <c r="K29" s="239"/>
      <c r="L29" s="239">
        <v>35270.207895</v>
      </c>
      <c r="M29" s="239"/>
      <c r="N29" s="239">
        <v>17251.522106</v>
      </c>
      <c r="O29" s="239"/>
      <c r="P29" s="239">
        <v>298489</v>
      </c>
      <c r="Q29" s="239"/>
      <c r="R29" s="239">
        <v>8570.6995321854902</v>
      </c>
      <c r="S29" s="239"/>
      <c r="T29" s="239">
        <v>7613.0856965574403</v>
      </c>
      <c r="U29" s="47"/>
    </row>
    <row r="30" spans="1:21" ht="15" customHeight="1">
      <c r="A30" s="202"/>
      <c r="B30" s="225" t="s">
        <v>103</v>
      </c>
      <c r="C30" s="226"/>
      <c r="D30" s="202"/>
      <c r="E30" s="41">
        <v>2015</v>
      </c>
      <c r="F30" s="222"/>
      <c r="G30" s="222"/>
      <c r="H30" s="234">
        <v>15228</v>
      </c>
      <c r="I30" s="234"/>
      <c r="J30" s="227">
        <v>38100.736346999998</v>
      </c>
      <c r="K30" s="227"/>
      <c r="L30" s="227">
        <v>24376.827723999999</v>
      </c>
      <c r="M30" s="227"/>
      <c r="N30" s="227">
        <v>13723.908622999999</v>
      </c>
      <c r="O30" s="227"/>
      <c r="P30" s="227">
        <v>310172</v>
      </c>
      <c r="Q30" s="227"/>
      <c r="R30" s="227">
        <v>7542.4793369999998</v>
      </c>
      <c r="S30" s="227"/>
      <c r="T30" s="227">
        <v>5886.991239</v>
      </c>
      <c r="U30" s="41"/>
    </row>
    <row r="31" spans="1:21" ht="15" customHeight="1">
      <c r="A31" s="202"/>
      <c r="B31" s="225"/>
      <c r="C31" s="226"/>
      <c r="D31" s="202"/>
      <c r="E31" s="41">
        <v>2010</v>
      </c>
      <c r="F31" s="222"/>
      <c r="G31" s="222"/>
      <c r="H31" s="234">
        <v>8441</v>
      </c>
      <c r="I31" s="234"/>
      <c r="J31" s="227">
        <v>19080</v>
      </c>
      <c r="K31" s="227"/>
      <c r="L31" s="227">
        <v>12230</v>
      </c>
      <c r="M31" s="227"/>
      <c r="N31" s="227">
        <v>6850</v>
      </c>
      <c r="O31" s="227"/>
      <c r="P31" s="227">
        <v>213837</v>
      </c>
      <c r="Q31" s="227"/>
      <c r="R31" s="227">
        <v>4157</v>
      </c>
      <c r="S31" s="227"/>
      <c r="T31" s="227">
        <v>4011</v>
      </c>
      <c r="U31" s="41"/>
    </row>
    <row r="32" spans="1:21" ht="15" customHeight="1">
      <c r="A32" s="202"/>
      <c r="B32" s="203"/>
      <c r="C32" s="204"/>
      <c r="D32" s="203"/>
      <c r="E32" s="205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</row>
    <row r="33" spans="1:19">
      <c r="A33" s="202"/>
      <c r="B33" s="202"/>
      <c r="C33" s="213"/>
      <c r="D33" s="208"/>
      <c r="E33" s="210"/>
      <c r="F33" s="208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22"/>
      <c r="R33" s="222"/>
      <c r="S33" s="245"/>
    </row>
    <row r="46" spans="1:19" ht="18.75" customHeight="1"/>
    <row r="49" spans="8:20">
      <c r="H49" s="234"/>
      <c r="I49" s="234"/>
      <c r="J49" s="234"/>
      <c r="K49" s="234"/>
      <c r="L49" s="234"/>
      <c r="M49" s="234"/>
      <c r="N49" s="234"/>
      <c r="O49" s="234"/>
      <c r="P49" s="234"/>
      <c r="Q49" s="234"/>
      <c r="R49" s="234"/>
      <c r="S49" s="234"/>
      <c r="T49" s="234"/>
    </row>
    <row r="52" spans="8:20">
      <c r="H52" s="234"/>
      <c r="I52" s="234"/>
      <c r="J52" s="234"/>
      <c r="K52" s="234"/>
      <c r="L52" s="234"/>
      <c r="M52" s="234"/>
      <c r="N52" s="234"/>
      <c r="O52" s="234"/>
      <c r="P52" s="234"/>
      <c r="Q52" s="234"/>
      <c r="R52" s="234"/>
      <c r="S52" s="234"/>
      <c r="T52" s="234"/>
    </row>
    <row r="56" spans="8:20">
      <c r="H56" s="234"/>
      <c r="I56" s="234"/>
      <c r="J56" s="234"/>
      <c r="K56" s="234"/>
      <c r="L56" s="234"/>
      <c r="M56" s="234"/>
      <c r="N56" s="234"/>
      <c r="O56" s="234"/>
      <c r="P56" s="234"/>
      <c r="Q56" s="234"/>
      <c r="R56" s="234"/>
      <c r="S56" s="234"/>
      <c r="T56" s="234"/>
    </row>
  </sheetData>
  <mergeCells count="8">
    <mergeCell ref="AD4:AD8"/>
    <mergeCell ref="AH4:AH8"/>
    <mergeCell ref="B12:C13"/>
    <mergeCell ref="B1:R1"/>
    <mergeCell ref="N4:N5"/>
    <mergeCell ref="P4:P8"/>
    <mergeCell ref="T4:T8"/>
    <mergeCell ref="AB4:AB5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110"/>
  <sheetViews>
    <sheetView showGridLines="0" tabSelected="1" view="pageBreakPreview" topLeftCell="A55" zoomScale="130" zoomScaleNormal="80" zoomScaleSheetLayoutView="130" workbookViewId="0">
      <selection activeCell="A57" sqref="A57"/>
    </sheetView>
  </sheetViews>
  <sheetFormatPr defaultColWidth="9" defaultRowHeight="14.4"/>
  <cols>
    <col min="1" max="1" width="14.6640625" customWidth="1"/>
    <col min="2" max="2" width="4.88671875" hidden="1" customWidth="1"/>
    <col min="3" max="3" width="32.6640625" customWidth="1"/>
    <col min="4" max="4" width="8.6640625" style="164" customWidth="1"/>
    <col min="5" max="5" width="1.6640625" customWidth="1"/>
    <col min="6" max="6" width="16.6640625" customWidth="1"/>
    <col min="7" max="7" width="1.6640625" customWidth="1"/>
    <col min="8" max="8" width="15" customWidth="1"/>
    <col min="9" max="9" width="1.6640625" customWidth="1"/>
    <col min="10" max="10" width="15.5546875" customWidth="1"/>
    <col min="11" max="11" width="1.6640625" customWidth="1"/>
    <col min="12" max="12" width="13.6640625" customWidth="1"/>
    <col min="13" max="13" width="1.6640625" customWidth="1"/>
    <col min="14" max="14" width="16.6640625" customWidth="1"/>
    <col min="15" max="15" width="1.6640625" customWidth="1"/>
    <col min="16" max="16" width="15" customWidth="1"/>
    <col min="17" max="17" width="1.6640625" customWidth="1"/>
    <col min="18" max="18" width="14.109375" customWidth="1"/>
    <col min="20" max="20" width="11.33203125" style="165" customWidth="1"/>
    <col min="21" max="21" width="4.44140625" style="165" customWidth="1"/>
    <col min="22" max="22" width="11.33203125" style="165" customWidth="1"/>
    <col min="23" max="23" width="4.6640625" style="166" customWidth="1"/>
    <col min="25" max="25" width="4" customWidth="1"/>
    <col min="27" max="27" width="5" customWidth="1"/>
    <col min="29" max="29" width="4.44140625" customWidth="1"/>
    <col min="31" max="31" width="4.6640625" customWidth="1"/>
  </cols>
  <sheetData>
    <row r="1" spans="1:32" hidden="1">
      <c r="A1" s="418"/>
      <c r="B1" s="40"/>
      <c r="C1" s="40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32" ht="28.5" customHeight="1">
      <c r="A2" s="418"/>
      <c r="B2" s="421" t="s">
        <v>104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</row>
    <row r="3" spans="1:32" ht="9.9" customHeight="1">
      <c r="A3" s="418"/>
      <c r="B3" s="40"/>
      <c r="C3" s="40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</row>
    <row r="4" spans="1:32" ht="5.25" customHeight="1">
      <c r="A4" s="418"/>
      <c r="B4" s="44"/>
      <c r="C4" s="44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32" ht="69.900000000000006" customHeight="1">
      <c r="A5" s="418"/>
      <c r="B5" s="423" t="s">
        <v>47</v>
      </c>
      <c r="C5" s="423"/>
      <c r="D5" s="47" t="s">
        <v>105</v>
      </c>
      <c r="E5" s="41"/>
      <c r="F5" s="47" t="s">
        <v>106</v>
      </c>
      <c r="G5" s="41"/>
      <c r="H5" s="47" t="s">
        <v>107</v>
      </c>
      <c r="I5" s="41"/>
      <c r="J5" s="76" t="s">
        <v>108</v>
      </c>
      <c r="K5" s="41"/>
      <c r="L5" s="47" t="s">
        <v>109</v>
      </c>
      <c r="M5" s="41"/>
      <c r="N5" s="10" t="s">
        <v>207</v>
      </c>
      <c r="O5" s="11"/>
      <c r="P5" s="10" t="s">
        <v>206</v>
      </c>
      <c r="Q5" s="41"/>
      <c r="R5" s="76" t="s">
        <v>110</v>
      </c>
      <c r="T5" s="47"/>
      <c r="U5" s="41"/>
      <c r="V5" s="47"/>
      <c r="W5" s="41"/>
      <c r="X5" s="76"/>
      <c r="Y5" s="41"/>
      <c r="Z5" s="47"/>
      <c r="AA5" s="41"/>
      <c r="AB5" s="47"/>
      <c r="AC5" s="41"/>
      <c r="AD5" s="47"/>
      <c r="AE5" s="41"/>
      <c r="AF5" s="76"/>
    </row>
    <row r="6" spans="1:32" ht="27">
      <c r="A6" s="418"/>
      <c r="B6" s="40"/>
      <c r="C6" s="40"/>
      <c r="D6" s="41"/>
      <c r="E6" s="41"/>
      <c r="F6" s="11"/>
      <c r="G6" s="11"/>
      <c r="H6" s="13" t="s">
        <v>10</v>
      </c>
      <c r="I6" s="14"/>
      <c r="J6" s="13" t="s">
        <v>10</v>
      </c>
      <c r="K6" s="14"/>
      <c r="L6" s="13" t="s">
        <v>10</v>
      </c>
      <c r="M6" s="14"/>
      <c r="N6" s="13" t="s">
        <v>11</v>
      </c>
      <c r="O6" s="14"/>
      <c r="P6" s="13" t="s">
        <v>10</v>
      </c>
      <c r="Q6" s="14"/>
      <c r="R6" s="13" t="s">
        <v>10</v>
      </c>
    </row>
    <row r="7" spans="1:32" ht="6" customHeight="1">
      <c r="A7" s="418"/>
      <c r="B7" s="48"/>
      <c r="C7" s="48"/>
      <c r="D7" s="49"/>
      <c r="E7" s="49"/>
      <c r="F7" s="49"/>
      <c r="G7" s="49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</row>
    <row r="8" spans="1:32" ht="9.9" customHeight="1">
      <c r="A8" s="418"/>
      <c r="B8" s="40"/>
      <c r="C8" s="40"/>
      <c r="D8" s="41"/>
      <c r="E8" s="41"/>
      <c r="F8" s="51"/>
      <c r="G8" s="41"/>
      <c r="H8" s="51"/>
      <c r="I8" s="41"/>
      <c r="J8" s="51"/>
      <c r="K8" s="41"/>
      <c r="L8" s="51"/>
      <c r="M8" s="41"/>
      <c r="N8" s="51"/>
      <c r="O8" s="41"/>
      <c r="P8" s="51"/>
      <c r="Q8" s="41"/>
      <c r="R8" s="51"/>
    </row>
    <row r="9" spans="1:32">
      <c r="A9" s="418"/>
      <c r="B9" s="411" t="s">
        <v>40</v>
      </c>
      <c r="C9" s="411"/>
      <c r="D9" s="47">
        <v>2022</v>
      </c>
      <c r="E9" s="40"/>
      <c r="F9" s="167">
        <f>SUM(F14,F19,F25,F29,F33,F37,F41,F58,F62,F66,F70,F74,F78,F82,F86)</f>
        <v>951862</v>
      </c>
      <c r="G9" s="168"/>
      <c r="H9" s="167">
        <f>SUM(H14,H19,H25,H29,H33,H37,H41,H58,H62,H66,H70,H74,H78,H82,H86)</f>
        <v>1426560.4576700905</v>
      </c>
      <c r="I9" s="168"/>
      <c r="J9" s="167">
        <f>SUM(J14,J19,J25,J29,J33,J37,J41,J58,J62,J66,J70,J74,J78,J82,J86)</f>
        <v>647153.46071480284</v>
      </c>
      <c r="K9" s="183"/>
      <c r="L9" s="167">
        <f>SUM(L14,L19,L25,L29,L33,L37,L41,L58,L62,L66,L70,L74,L78,L82,L86)</f>
        <v>779406.99695528776</v>
      </c>
      <c r="M9" s="184"/>
      <c r="N9" s="167">
        <f>SUM(N14,N19,N25,N29,N33,N37,N41,N58,N62,N66,N70,N74,N78,N82,N86)</f>
        <v>5831864</v>
      </c>
      <c r="O9" s="184"/>
      <c r="P9" s="167">
        <f>SUM(P14,P19,P25,P29,P33,P37,P41,P58,P62,P66,P70,P74,P78,P82,P86)</f>
        <v>204414.9812063089</v>
      </c>
      <c r="Q9" s="184"/>
      <c r="R9" s="167">
        <f>SUM(R14,R19,R25,R29,R33,R37,R41,R58,R62,R66,R70,R74,R78,R82,R86)</f>
        <v>1219904.749856767</v>
      </c>
      <c r="S9" s="47"/>
      <c r="W9" s="165"/>
      <c r="X9" s="165"/>
      <c r="Y9" s="165"/>
      <c r="Z9" s="165"/>
      <c r="AA9" s="165"/>
      <c r="AB9" s="165"/>
      <c r="AC9" s="165"/>
      <c r="AD9" s="165"/>
      <c r="AE9" s="165"/>
      <c r="AF9" s="165"/>
    </row>
    <row r="10" spans="1:32">
      <c r="A10" s="418"/>
      <c r="B10" s="411"/>
      <c r="C10" s="411"/>
      <c r="D10" s="41">
        <v>2015</v>
      </c>
      <c r="E10" s="40"/>
      <c r="F10" s="169">
        <f>SUM(F15,F20,F26,F30,F34,F38,F42,F59,F63,F67,F71,F75,F79,F83,F87)</f>
        <v>818317</v>
      </c>
      <c r="G10" s="170"/>
      <c r="H10" s="169">
        <f>SUM(H15,H20,H26,H30,H34,H38,H42,H59,H63,H67,H71,H75,H79,H83,H87)</f>
        <v>965429.80939749163</v>
      </c>
      <c r="I10" s="170"/>
      <c r="J10" s="169">
        <f>SUM(J15,J20,J26,J30,J34,J38,J42,J59,J63,J67,J71,J75,J79,J83,J87)</f>
        <v>446767.20477721409</v>
      </c>
      <c r="K10" s="185"/>
      <c r="L10" s="169">
        <f>SUM(L15,L20,L26,L30,L34,L38,L42,L59,L63,L67,L71,L75,L79,L83,L87)</f>
        <v>518662.60462027736</v>
      </c>
      <c r="M10" s="185"/>
      <c r="N10" s="169">
        <f>SUM(N15,N20,N26,N30,N34,N38,N42,N59,N63,N67,N71,N75,N79,N83,N87)</f>
        <v>4798077</v>
      </c>
      <c r="O10" s="185"/>
      <c r="P10" s="169">
        <f>SUM(P15,P20,P26,P30,P34,P38,P42,P59,P63,P67,P71,P75,P79,P83,P87)</f>
        <v>131617.12222991948</v>
      </c>
      <c r="Q10" s="185"/>
      <c r="R10" s="169">
        <f>SUM(R15,R20,R26,R30,R34,R38,R42,R59,R63,R67,R71,R75,R79,R83,R87)</f>
        <v>904746.5945021963</v>
      </c>
      <c r="S10" s="41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</row>
    <row r="11" spans="1:32">
      <c r="A11" s="418"/>
      <c r="B11" s="411"/>
      <c r="C11" s="411"/>
      <c r="D11" s="40">
        <v>2010</v>
      </c>
      <c r="E11" s="40"/>
      <c r="F11" s="169">
        <f>SUM(F16,F21,F27,F31,F35,F39,F43,F60,F64,F68,F72,F76,F80,F84,F88)</f>
        <v>577133</v>
      </c>
      <c r="G11" s="170"/>
      <c r="H11" s="169">
        <f>SUM(H16,H21,H27,H31,H35,H39,H43,H60,H64,H68,H72,H76,H80,H84,H88)</f>
        <v>644758.85725533322</v>
      </c>
      <c r="I11" s="186"/>
      <c r="J11" s="169">
        <f>SUM(J16,J21,J27,J31,J35,J39,J43,J60,J64,J68,J72,J76,J80,J84,J88)</f>
        <v>305642.12268299994</v>
      </c>
      <c r="K11" s="186"/>
      <c r="L11" s="169">
        <f>SUM(L16,L21,L27,L31,L35,L39,L43,L60,L64,L68,L72,L76,L80,L84,L88)</f>
        <v>339116.73457233323</v>
      </c>
      <c r="M11" s="186"/>
      <c r="N11" s="169">
        <f>SUM(N16,N21,N27,N31,N35,N39,N43,N60,N64,N68,N72,N76,N80,N84,N88)</f>
        <v>3719091</v>
      </c>
      <c r="O11" s="166"/>
      <c r="P11" s="169">
        <f>SUM(P16,P21,P27,P31,P35,P39,P43,P60,P64,P68,P72,P76,P80,P84,P88)</f>
        <v>81312.965696999992</v>
      </c>
      <c r="Q11" s="165"/>
      <c r="R11" s="169">
        <f>SUM(R16,R21,R27,R31,R35,R39,R43,R60,R64,R68,R72,R76,R80,R84,R88)</f>
        <v>496698.88116360002</v>
      </c>
      <c r="S11" s="40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</row>
    <row r="12" spans="1:32" ht="9.9" customHeight="1">
      <c r="A12" s="418"/>
      <c r="B12" s="49"/>
      <c r="C12" s="49"/>
      <c r="D12" s="49"/>
      <c r="E12" s="55"/>
      <c r="F12" s="171"/>
      <c r="G12" s="90"/>
      <c r="H12" s="89"/>
      <c r="I12" s="90"/>
      <c r="J12" s="89"/>
      <c r="K12" s="90"/>
      <c r="L12" s="89"/>
      <c r="M12" s="90"/>
      <c r="N12" s="89"/>
      <c r="O12" s="90"/>
      <c r="P12" s="89"/>
      <c r="Q12" s="90"/>
      <c r="R12" s="89"/>
      <c r="S12" s="41"/>
    </row>
    <row r="13" spans="1:32">
      <c r="A13" s="418"/>
      <c r="B13" s="40"/>
      <c r="C13" s="40"/>
      <c r="D13" s="40"/>
      <c r="E13" s="59"/>
      <c r="F13" s="172">
        <f>SUM(F14,F19,F25,F29,F33,F37,F41,F58,F62,F66,F70,F74,F78,F82,F86)-F9</f>
        <v>0</v>
      </c>
      <c r="G13" s="172"/>
      <c r="H13" s="172"/>
      <c r="I13" s="172"/>
      <c r="J13" s="172"/>
      <c r="K13" s="172"/>
      <c r="L13" s="187">
        <f t="shared" ref="L13:R13" si="0">SUM(L14,L19,L25,L29,L33,L37,L41,L58,L62,L66,L70,L74,L78,L82,L86)-L9</f>
        <v>0</v>
      </c>
      <c r="M13" s="172"/>
      <c r="N13" s="172">
        <f t="shared" si="0"/>
        <v>0</v>
      </c>
      <c r="O13" s="172"/>
      <c r="P13" s="172">
        <f t="shared" si="0"/>
        <v>0</v>
      </c>
      <c r="Q13" s="172"/>
      <c r="R13" s="172">
        <f t="shared" si="0"/>
        <v>0</v>
      </c>
      <c r="S13" s="40"/>
    </row>
    <row r="14" spans="1:32">
      <c r="A14" s="418"/>
      <c r="B14" s="40"/>
      <c r="C14" s="419" t="s">
        <v>111</v>
      </c>
      <c r="D14" s="47">
        <v>2022</v>
      </c>
      <c r="E14" s="40"/>
      <c r="F14" s="173">
        <v>551</v>
      </c>
      <c r="G14" s="73"/>
      <c r="H14" s="73">
        <v>90590.334155000004</v>
      </c>
      <c r="I14" s="73"/>
      <c r="J14" s="102">
        <v>60135.733805000003</v>
      </c>
      <c r="K14" s="73"/>
      <c r="L14" s="73">
        <v>30454.600350000001</v>
      </c>
      <c r="M14" s="73"/>
      <c r="N14" s="73">
        <v>50869</v>
      </c>
      <c r="O14" s="73"/>
      <c r="P14" s="73">
        <v>3856.9404509999999</v>
      </c>
      <c r="Q14" s="73"/>
      <c r="R14" s="73">
        <v>210442.21364</v>
      </c>
      <c r="S14" s="47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</row>
    <row r="15" spans="1:32">
      <c r="A15" s="418"/>
      <c r="B15" s="40"/>
      <c r="C15" s="419"/>
      <c r="D15" s="40">
        <v>2015</v>
      </c>
      <c r="E15" s="40"/>
      <c r="F15" s="174">
        <v>305</v>
      </c>
      <c r="G15" s="174"/>
      <c r="H15" s="174">
        <v>54389.332000000002</v>
      </c>
      <c r="I15" s="174"/>
      <c r="J15" s="174">
        <v>27678.996999999999</v>
      </c>
      <c r="K15" s="174"/>
      <c r="L15" s="174">
        <v>26710.334999999999</v>
      </c>
      <c r="M15" s="174"/>
      <c r="N15" s="174">
        <v>47972</v>
      </c>
      <c r="O15" s="174"/>
      <c r="P15" s="174">
        <v>3622.1759999999999</v>
      </c>
      <c r="Q15" s="174"/>
      <c r="R15" s="174">
        <v>132081.93</v>
      </c>
      <c r="S15" s="40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</row>
    <row r="16" spans="1:32">
      <c r="A16" s="418"/>
      <c r="B16" s="40"/>
      <c r="C16" s="419"/>
      <c r="D16" s="40">
        <v>2010</v>
      </c>
      <c r="E16" s="40"/>
      <c r="F16" s="174">
        <v>145</v>
      </c>
      <c r="G16" s="174"/>
      <c r="H16" s="174">
        <v>34616.497625000004</v>
      </c>
      <c r="I16" s="174"/>
      <c r="J16" s="174">
        <v>24625.147646000001</v>
      </c>
      <c r="K16" s="174"/>
      <c r="L16" s="174">
        <v>9991.3499790000005</v>
      </c>
      <c r="M16" s="174"/>
      <c r="N16" s="174">
        <v>41101</v>
      </c>
      <c r="O16" s="166"/>
      <c r="P16" s="174">
        <v>3017.9725779999999</v>
      </c>
      <c r="Q16" s="174"/>
      <c r="R16" s="174">
        <v>77979.992203999995</v>
      </c>
      <c r="S16" s="40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</row>
    <row r="17" spans="1:32">
      <c r="A17" s="418"/>
      <c r="B17" s="40"/>
      <c r="C17" s="419"/>
      <c r="D17" s="40"/>
      <c r="E17" s="40"/>
      <c r="F17" s="175"/>
      <c r="G17" s="54"/>
      <c r="H17" s="54"/>
      <c r="I17" s="54"/>
      <c r="J17" s="54"/>
      <c r="K17" s="54"/>
      <c r="L17" s="54"/>
      <c r="M17" s="54"/>
      <c r="N17" s="54"/>
      <c r="O17" s="54"/>
      <c r="P17" s="135"/>
      <c r="Q17" s="135"/>
      <c r="R17" s="190"/>
      <c r="S17" s="40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</row>
    <row r="18" spans="1:32" ht="9.9" customHeight="1">
      <c r="A18" s="418"/>
      <c r="B18" s="40"/>
      <c r="C18" s="40"/>
      <c r="D18" s="41"/>
      <c r="E18" s="41"/>
      <c r="F18" s="175"/>
      <c r="G18" s="75"/>
      <c r="H18" s="74"/>
      <c r="I18" s="75"/>
      <c r="J18" s="103"/>
      <c r="K18" s="75"/>
      <c r="L18" s="74"/>
      <c r="M18" s="75"/>
      <c r="N18" s="74"/>
      <c r="O18" s="75"/>
      <c r="P18" s="74"/>
      <c r="Q18" s="75"/>
      <c r="R18" s="74"/>
      <c r="S18" s="41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</row>
    <row r="19" spans="1:32">
      <c r="A19" s="418"/>
      <c r="B19" s="40"/>
      <c r="C19" s="419" t="s">
        <v>112</v>
      </c>
      <c r="D19" s="47">
        <v>2022</v>
      </c>
      <c r="E19" s="40"/>
      <c r="F19" s="176">
        <v>1008</v>
      </c>
      <c r="G19" s="73"/>
      <c r="H19" s="73">
        <v>18859.094037399998</v>
      </c>
      <c r="I19" s="73"/>
      <c r="J19" s="102">
        <v>8956.7027120478397</v>
      </c>
      <c r="K19" s="73"/>
      <c r="L19" s="73">
        <v>9902.3913253521605</v>
      </c>
      <c r="M19" s="73"/>
      <c r="N19" s="73">
        <v>59535</v>
      </c>
      <c r="O19" s="73"/>
      <c r="P19" s="73">
        <v>2358.1532480000001</v>
      </c>
      <c r="Q19" s="73"/>
      <c r="R19" s="73">
        <v>11170.983011599999</v>
      </c>
      <c r="S19" s="47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</row>
    <row r="20" spans="1:32">
      <c r="A20" s="418"/>
      <c r="B20" s="40"/>
      <c r="C20" s="419"/>
      <c r="D20" s="40">
        <v>2015</v>
      </c>
      <c r="E20" s="40"/>
      <c r="F20" s="174">
        <v>790</v>
      </c>
      <c r="G20" s="174"/>
      <c r="H20" s="174">
        <v>12329.415219218199</v>
      </c>
      <c r="I20" s="174"/>
      <c r="J20" s="174">
        <v>6406.9132725199997</v>
      </c>
      <c r="K20" s="174"/>
      <c r="L20" s="174">
        <v>5922.5019466982203</v>
      </c>
      <c r="M20" s="174"/>
      <c r="N20" s="174">
        <v>49162</v>
      </c>
      <c r="O20" s="174"/>
      <c r="P20" s="174">
        <v>1397.7197377586001</v>
      </c>
      <c r="Q20" s="174"/>
      <c r="R20" s="174">
        <v>7974.1710970940703</v>
      </c>
      <c r="S20" s="40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</row>
    <row r="21" spans="1:32">
      <c r="A21" s="418"/>
      <c r="B21" s="40"/>
      <c r="C21" s="419"/>
      <c r="D21" s="41">
        <v>2010</v>
      </c>
      <c r="E21" s="40"/>
      <c r="F21" s="174">
        <v>601</v>
      </c>
      <c r="G21" s="174"/>
      <c r="H21" s="174">
        <v>7846.9828539999999</v>
      </c>
      <c r="I21" s="174"/>
      <c r="J21" s="174">
        <v>4311.5580380000001</v>
      </c>
      <c r="K21" s="174"/>
      <c r="L21" s="174">
        <v>3535.4248160000002</v>
      </c>
      <c r="M21" s="174"/>
      <c r="N21" s="174">
        <v>25313</v>
      </c>
      <c r="O21" s="166"/>
      <c r="P21" s="174">
        <v>667.38891100000001</v>
      </c>
      <c r="Q21" s="174"/>
      <c r="R21" s="174">
        <v>5255.8213070000002</v>
      </c>
      <c r="S21" s="41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</row>
    <row r="22" spans="1:32">
      <c r="A22" s="418"/>
      <c r="B22" s="40"/>
      <c r="C22" s="419"/>
      <c r="D22" s="47"/>
      <c r="E22" s="40"/>
      <c r="F22" s="132"/>
      <c r="G22" s="81"/>
      <c r="H22" s="81"/>
      <c r="I22" s="81"/>
      <c r="J22" s="104"/>
      <c r="K22" s="81"/>
      <c r="L22" s="81"/>
      <c r="M22" s="81"/>
      <c r="N22" s="81"/>
      <c r="O22" s="81"/>
      <c r="P22" s="81"/>
      <c r="Q22" s="81"/>
      <c r="R22" s="81"/>
      <c r="S22" s="47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</row>
    <row r="23" spans="1:32">
      <c r="A23" s="418"/>
      <c r="B23" s="40"/>
      <c r="C23" s="419"/>
      <c r="D23" s="47"/>
      <c r="E23" s="40"/>
      <c r="F23" s="177"/>
      <c r="G23" s="81"/>
      <c r="H23" s="81"/>
      <c r="I23" s="81"/>
      <c r="J23" s="104"/>
      <c r="K23" s="81"/>
      <c r="L23" s="81"/>
      <c r="M23" s="81"/>
      <c r="N23" s="81"/>
      <c r="O23" s="81"/>
      <c r="P23" s="81"/>
      <c r="Q23" s="81"/>
      <c r="R23" s="81"/>
      <c r="S23" s="47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</row>
    <row r="24" spans="1:32" ht="12" customHeight="1">
      <c r="A24" s="418"/>
      <c r="B24" s="64"/>
      <c r="C24" s="64"/>
      <c r="D24" s="41"/>
      <c r="E24" s="41"/>
      <c r="F24" s="175"/>
      <c r="G24" s="75"/>
      <c r="H24" s="74"/>
      <c r="I24" s="75"/>
      <c r="J24" s="103"/>
      <c r="K24" s="75"/>
      <c r="L24" s="74"/>
      <c r="M24" s="75"/>
      <c r="N24" s="74"/>
      <c r="O24" s="75"/>
      <c r="P24" s="74"/>
      <c r="Q24" s="75"/>
      <c r="R24" s="74"/>
      <c r="S24" s="41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</row>
    <row r="25" spans="1:32">
      <c r="A25" s="418"/>
      <c r="B25" s="40"/>
      <c r="C25" s="65" t="s">
        <v>113</v>
      </c>
      <c r="D25" s="47">
        <v>2022</v>
      </c>
      <c r="E25" s="40"/>
      <c r="F25" s="131">
        <v>475566</v>
      </c>
      <c r="G25" s="73"/>
      <c r="H25" s="73">
        <v>486226.95164099999</v>
      </c>
      <c r="I25" s="73"/>
      <c r="J25" s="102">
        <v>186516.782135708</v>
      </c>
      <c r="K25" s="73"/>
      <c r="L25" s="73">
        <v>299710.16950529203</v>
      </c>
      <c r="M25" s="73"/>
      <c r="N25" s="73">
        <v>2171513</v>
      </c>
      <c r="O25" s="73"/>
      <c r="P25" s="73">
        <v>76181.160760999905</v>
      </c>
      <c r="Q25" s="73"/>
      <c r="R25" s="73">
        <v>141258.34836986999</v>
      </c>
      <c r="S25" s="47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</row>
    <row r="26" spans="1:32">
      <c r="A26" s="418"/>
      <c r="B26" s="40"/>
      <c r="C26" s="66" t="s">
        <v>114</v>
      </c>
      <c r="D26" s="40">
        <v>2015</v>
      </c>
      <c r="E26" s="40"/>
      <c r="F26" s="174">
        <v>418569</v>
      </c>
      <c r="G26" s="174"/>
      <c r="H26" s="174">
        <v>306568.01250999997</v>
      </c>
      <c r="I26" s="174"/>
      <c r="J26" s="174">
        <v>122530.958245</v>
      </c>
      <c r="K26" s="174"/>
      <c r="L26" s="174">
        <v>184037.05426500001</v>
      </c>
      <c r="M26" s="174"/>
      <c r="N26" s="174">
        <v>1752677</v>
      </c>
      <c r="O26" s="174"/>
      <c r="P26" s="174">
        <v>43078.110068000002</v>
      </c>
      <c r="Q26" s="174"/>
      <c r="R26" s="174">
        <v>92107.165729</v>
      </c>
      <c r="S26" s="40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</row>
    <row r="27" spans="1:32">
      <c r="A27" s="418"/>
      <c r="B27" s="40"/>
      <c r="C27" s="66"/>
      <c r="D27" s="40">
        <v>2010</v>
      </c>
      <c r="E27" s="40"/>
      <c r="F27" s="174">
        <v>295431</v>
      </c>
      <c r="G27" s="174"/>
      <c r="H27" s="174">
        <v>200409.682153</v>
      </c>
      <c r="I27" s="174"/>
      <c r="J27" s="174">
        <v>78070.572031999996</v>
      </c>
      <c r="K27" s="174"/>
      <c r="L27" s="174">
        <v>122339.11012100001</v>
      </c>
      <c r="M27" s="174"/>
      <c r="N27" s="174">
        <v>1537618</v>
      </c>
      <c r="O27" s="166"/>
      <c r="P27" s="174">
        <v>26039.853534999998</v>
      </c>
      <c r="Q27" s="174"/>
      <c r="R27" s="174">
        <v>57725.807368000002</v>
      </c>
      <c r="S27" s="40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</row>
    <row r="28" spans="1:32" ht="9.9" customHeight="1">
      <c r="A28" s="418"/>
      <c r="B28" s="40"/>
      <c r="C28" s="66"/>
      <c r="D28" s="41"/>
      <c r="E28" s="41"/>
      <c r="F28" s="175"/>
      <c r="G28" s="75"/>
      <c r="H28" s="74"/>
      <c r="I28" s="75"/>
      <c r="J28" s="103"/>
      <c r="K28" s="75"/>
      <c r="L28" s="74"/>
      <c r="M28" s="75"/>
      <c r="N28" s="74"/>
      <c r="O28" s="75"/>
      <c r="P28" s="74"/>
      <c r="Q28" s="75"/>
      <c r="R28" s="74"/>
      <c r="S28" s="41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</row>
    <row r="29" spans="1:32">
      <c r="A29" s="418"/>
      <c r="B29" s="40"/>
      <c r="C29" s="67" t="s">
        <v>115</v>
      </c>
      <c r="D29" s="47">
        <v>2022</v>
      </c>
      <c r="E29" s="40"/>
      <c r="F29" s="176">
        <v>48793</v>
      </c>
      <c r="G29" s="73"/>
      <c r="H29" s="73">
        <v>140506.783458319</v>
      </c>
      <c r="I29" s="73"/>
      <c r="J29" s="102">
        <v>82450.284044646207</v>
      </c>
      <c r="K29" s="73"/>
      <c r="L29" s="73">
        <v>58056.499413672798</v>
      </c>
      <c r="M29" s="73"/>
      <c r="N29" s="73">
        <v>475831</v>
      </c>
      <c r="O29" s="73"/>
      <c r="P29" s="73">
        <v>18376.2370009111</v>
      </c>
      <c r="Q29" s="73"/>
      <c r="R29" s="73">
        <v>204874.4304295</v>
      </c>
      <c r="S29" s="47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</row>
    <row r="30" spans="1:32">
      <c r="A30" s="418"/>
      <c r="B30" s="40"/>
      <c r="C30" s="68" t="s">
        <v>116</v>
      </c>
      <c r="D30" s="40">
        <v>2015</v>
      </c>
      <c r="E30" s="40"/>
      <c r="F30" s="174">
        <v>54190</v>
      </c>
      <c r="G30" s="174"/>
      <c r="H30" s="174">
        <v>109237.37382198</v>
      </c>
      <c r="I30" s="174"/>
      <c r="J30" s="174">
        <v>65490.248709188199</v>
      </c>
      <c r="K30" s="174"/>
      <c r="L30" s="174">
        <v>43747.125112791902</v>
      </c>
      <c r="M30" s="174"/>
      <c r="N30" s="174">
        <v>411273</v>
      </c>
      <c r="O30" s="174"/>
      <c r="P30" s="174">
        <v>14254.121049159099</v>
      </c>
      <c r="Q30" s="174"/>
      <c r="R30" s="174">
        <v>168941.09908344</v>
      </c>
      <c r="S30" s="40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</row>
    <row r="31" spans="1:32">
      <c r="A31" s="418"/>
      <c r="B31" s="40"/>
      <c r="C31" s="68"/>
      <c r="D31" s="40">
        <v>2010</v>
      </c>
      <c r="E31" s="40"/>
      <c r="F31" s="174">
        <v>40599</v>
      </c>
      <c r="G31" s="174"/>
      <c r="H31" s="174">
        <v>76319.321492000003</v>
      </c>
      <c r="I31" s="174"/>
      <c r="J31" s="174">
        <v>44905.830273</v>
      </c>
      <c r="K31" s="174"/>
      <c r="L31" s="174">
        <v>31413.491219</v>
      </c>
      <c r="M31" s="174"/>
      <c r="N31" s="174">
        <v>312962</v>
      </c>
      <c r="O31" s="166"/>
      <c r="P31" s="174">
        <v>9048.5110920000006</v>
      </c>
      <c r="Q31" s="174"/>
      <c r="R31" s="174">
        <v>89524.032351999995</v>
      </c>
      <c r="S31" s="40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</row>
    <row r="32" spans="1:32" ht="9.9" customHeight="1">
      <c r="A32" s="418"/>
      <c r="B32" s="40"/>
      <c r="C32" s="64"/>
      <c r="D32" s="41"/>
      <c r="E32" s="41"/>
      <c r="F32" s="175"/>
      <c r="G32" s="75"/>
      <c r="H32" s="74"/>
      <c r="I32" s="75"/>
      <c r="J32" s="103"/>
      <c r="K32" s="75"/>
      <c r="L32" s="74"/>
      <c r="M32" s="75"/>
      <c r="N32" s="74"/>
      <c r="O32" s="75"/>
      <c r="P32" s="74"/>
      <c r="Q32" s="75"/>
      <c r="R32" s="74"/>
      <c r="S32" s="41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</row>
    <row r="33" spans="1:32">
      <c r="A33" s="418"/>
      <c r="B33" s="40"/>
      <c r="C33" s="178" t="s">
        <v>117</v>
      </c>
      <c r="D33" s="47">
        <v>2022</v>
      </c>
      <c r="E33" s="40"/>
      <c r="F33" s="131">
        <v>14962</v>
      </c>
      <c r="G33" s="73"/>
      <c r="H33" s="73">
        <v>16683.799415364101</v>
      </c>
      <c r="I33" s="73"/>
      <c r="J33" s="102">
        <v>7278.9489270884396</v>
      </c>
      <c r="K33" s="73"/>
      <c r="L33" s="73">
        <v>9404.8504882756497</v>
      </c>
      <c r="M33" s="73"/>
      <c r="N33" s="73">
        <v>157549</v>
      </c>
      <c r="O33" s="73"/>
      <c r="P33" s="73">
        <v>4076.37387842316</v>
      </c>
      <c r="Q33" s="73"/>
      <c r="R33" s="73">
        <v>36984.476228439598</v>
      </c>
      <c r="S33" s="47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</row>
    <row r="34" spans="1:32">
      <c r="A34" s="418"/>
      <c r="B34" s="40"/>
      <c r="C34" s="68" t="s">
        <v>118</v>
      </c>
      <c r="D34" s="40">
        <v>2015</v>
      </c>
      <c r="E34" s="40"/>
      <c r="F34" s="174">
        <v>4377</v>
      </c>
      <c r="G34" s="174"/>
      <c r="H34" s="174">
        <v>13907.19860854</v>
      </c>
      <c r="I34" s="174"/>
      <c r="J34" s="174">
        <v>6040.7321874500003</v>
      </c>
      <c r="K34" s="174"/>
      <c r="L34" s="174">
        <v>7866.46642109</v>
      </c>
      <c r="M34" s="174"/>
      <c r="N34" s="174">
        <v>130675</v>
      </c>
      <c r="O34" s="174"/>
      <c r="P34" s="174">
        <v>3011.0009129999999</v>
      </c>
      <c r="Q34" s="174"/>
      <c r="R34" s="174">
        <v>32983.924612000003</v>
      </c>
      <c r="S34" s="40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</row>
    <row r="35" spans="1:32">
      <c r="A35" s="418"/>
      <c r="B35" s="40"/>
      <c r="C35" s="68"/>
      <c r="D35" s="40">
        <v>2010</v>
      </c>
      <c r="E35" s="40"/>
      <c r="F35" s="174">
        <v>3129</v>
      </c>
      <c r="G35" s="174"/>
      <c r="H35" s="174">
        <v>9824.5962490000002</v>
      </c>
      <c r="I35" s="174"/>
      <c r="J35" s="174">
        <v>4268.9877710000001</v>
      </c>
      <c r="K35" s="174"/>
      <c r="L35" s="174">
        <v>5555.6084780000001</v>
      </c>
      <c r="M35" s="174"/>
      <c r="N35" s="174">
        <v>110535</v>
      </c>
      <c r="O35" s="166"/>
      <c r="P35" s="174">
        <v>1934.0591300000001</v>
      </c>
      <c r="Q35" s="174"/>
      <c r="R35" s="174">
        <v>21917.908398</v>
      </c>
      <c r="S35" s="40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</row>
    <row r="36" spans="1:32" ht="9.9" customHeight="1">
      <c r="A36" s="418"/>
      <c r="B36" s="40"/>
      <c r="C36" s="64"/>
      <c r="D36" s="41"/>
      <c r="E36" s="41"/>
      <c r="F36" s="175"/>
      <c r="G36" s="75"/>
      <c r="H36" s="74"/>
      <c r="I36" s="75"/>
      <c r="J36" s="103"/>
      <c r="K36" s="75"/>
      <c r="L36" s="74"/>
      <c r="M36" s="75"/>
      <c r="N36" s="74"/>
      <c r="O36" s="75"/>
      <c r="P36" s="74"/>
      <c r="Q36" s="75"/>
      <c r="R36" s="74"/>
      <c r="S36" s="41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</row>
    <row r="37" spans="1:32">
      <c r="A37" s="418"/>
      <c r="B37" s="40"/>
      <c r="C37" s="67" t="s">
        <v>119</v>
      </c>
      <c r="D37" s="47">
        <v>2022</v>
      </c>
      <c r="E37" s="40"/>
      <c r="F37" s="176">
        <v>136453</v>
      </c>
      <c r="G37" s="73"/>
      <c r="H37" s="73">
        <v>98959.215500398102</v>
      </c>
      <c r="I37" s="73"/>
      <c r="J37" s="102">
        <v>55128.534409424901</v>
      </c>
      <c r="K37" s="73"/>
      <c r="L37" s="73">
        <v>43830.681090973201</v>
      </c>
      <c r="M37" s="73"/>
      <c r="N37" s="73">
        <v>1079843</v>
      </c>
      <c r="O37" s="73"/>
      <c r="P37" s="73">
        <v>15469.0430803542</v>
      </c>
      <c r="Q37" s="73"/>
      <c r="R37" s="73">
        <v>12604.934232182401</v>
      </c>
      <c r="S37" s="47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</row>
    <row r="38" spans="1:32">
      <c r="A38" s="418"/>
      <c r="B38" s="40"/>
      <c r="C38" s="68" t="s">
        <v>120</v>
      </c>
      <c r="D38" s="40">
        <v>2015</v>
      </c>
      <c r="E38" s="40"/>
      <c r="F38" s="174">
        <v>167490</v>
      </c>
      <c r="G38" s="174"/>
      <c r="H38" s="174">
        <v>66385.624359399997</v>
      </c>
      <c r="I38" s="174"/>
      <c r="J38" s="174">
        <v>38412.747871</v>
      </c>
      <c r="K38" s="174"/>
      <c r="L38" s="174">
        <v>27972.876488400001</v>
      </c>
      <c r="M38" s="174"/>
      <c r="N38" s="174">
        <v>891616</v>
      </c>
      <c r="O38" s="174"/>
      <c r="P38" s="174">
        <v>9651.1523269999998</v>
      </c>
      <c r="Q38" s="174"/>
      <c r="R38" s="174">
        <v>9533.531884</v>
      </c>
      <c r="S38" s="40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</row>
    <row r="39" spans="1:32">
      <c r="A39" s="418"/>
      <c r="B39" s="40"/>
      <c r="C39" s="68"/>
      <c r="D39" s="40">
        <v>2010</v>
      </c>
      <c r="E39" s="40"/>
      <c r="F39" s="174">
        <v>130570</v>
      </c>
      <c r="G39" s="174"/>
      <c r="H39" s="174">
        <v>37325.561502999997</v>
      </c>
      <c r="I39" s="174"/>
      <c r="J39" s="174">
        <v>20897.914986</v>
      </c>
      <c r="K39" s="174"/>
      <c r="L39" s="174">
        <v>16427.646517000001</v>
      </c>
      <c r="M39" s="174"/>
      <c r="N39" s="174">
        <v>645743</v>
      </c>
      <c r="O39" s="166"/>
      <c r="P39" s="174">
        <v>4934.8395129999999</v>
      </c>
      <c r="Q39" s="174"/>
      <c r="R39" s="174">
        <v>3955.7840540000002</v>
      </c>
      <c r="S39" s="40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</row>
    <row r="40" spans="1:32" ht="9.9" customHeight="1">
      <c r="A40" s="418"/>
      <c r="B40" s="40"/>
      <c r="C40" s="64"/>
      <c r="D40" s="41"/>
      <c r="E40" s="41"/>
      <c r="F40" s="175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41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</row>
    <row r="41" spans="1:32">
      <c r="A41" s="418"/>
      <c r="B41" s="40"/>
      <c r="C41" s="67" t="s">
        <v>121</v>
      </c>
      <c r="D41" s="47">
        <v>2022</v>
      </c>
      <c r="E41" s="40"/>
      <c r="F41" s="179">
        <v>18903</v>
      </c>
      <c r="G41" s="73"/>
      <c r="H41" s="73">
        <v>190111.50961137601</v>
      </c>
      <c r="I41" s="73"/>
      <c r="J41" s="102">
        <v>87461.601653250007</v>
      </c>
      <c r="K41" s="73"/>
      <c r="L41" s="73">
        <v>102649.907958126</v>
      </c>
      <c r="M41" s="73"/>
      <c r="N41" s="73">
        <v>250509</v>
      </c>
      <c r="O41" s="73"/>
      <c r="P41" s="73">
        <v>19295.969455999999</v>
      </c>
      <c r="Q41" s="73"/>
      <c r="R41" s="73">
        <v>114019.17344499999</v>
      </c>
      <c r="S41" s="47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</row>
    <row r="42" spans="1:32">
      <c r="A42" s="418"/>
      <c r="B42" s="40"/>
      <c r="C42" s="68" t="s">
        <v>122</v>
      </c>
      <c r="D42" s="40">
        <v>2015</v>
      </c>
      <c r="E42" s="40"/>
      <c r="F42" s="174">
        <v>8008</v>
      </c>
      <c r="G42" s="174"/>
      <c r="H42" s="174">
        <v>124606.40199899999</v>
      </c>
      <c r="I42" s="174"/>
      <c r="J42" s="174">
        <v>62047.504431000001</v>
      </c>
      <c r="K42" s="174"/>
      <c r="L42" s="174">
        <v>62558.897568</v>
      </c>
      <c r="M42" s="174"/>
      <c r="N42" s="174">
        <v>203017</v>
      </c>
      <c r="O42" s="174"/>
      <c r="P42" s="174">
        <v>11659.439861999999</v>
      </c>
      <c r="Q42" s="174"/>
      <c r="R42" s="174">
        <v>82778.362970999995</v>
      </c>
      <c r="S42" s="40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</row>
    <row r="43" spans="1:32">
      <c r="A43" s="418"/>
      <c r="B43" s="40"/>
      <c r="C43" s="68"/>
      <c r="D43" s="40">
        <v>2010</v>
      </c>
      <c r="E43" s="40"/>
      <c r="F43" s="174">
        <v>2379</v>
      </c>
      <c r="G43" s="174"/>
      <c r="H43" s="174">
        <v>81881.421744000007</v>
      </c>
      <c r="I43" s="174"/>
      <c r="J43" s="174">
        <v>39785.472385000001</v>
      </c>
      <c r="K43" s="174"/>
      <c r="L43" s="174">
        <v>42095.949358999998</v>
      </c>
      <c r="M43" s="174"/>
      <c r="N43" s="174">
        <v>131127</v>
      </c>
      <c r="O43" s="166"/>
      <c r="P43" s="174">
        <v>6391.4302509999998</v>
      </c>
      <c r="Q43" s="174"/>
      <c r="R43" s="174">
        <v>30038.061546000001</v>
      </c>
      <c r="S43" s="40"/>
      <c r="W43" s="165"/>
      <c r="X43" s="165"/>
      <c r="Y43" s="165"/>
      <c r="Z43" s="165"/>
      <c r="AA43" s="165"/>
      <c r="AB43" s="165"/>
      <c r="AC43" s="165"/>
      <c r="AD43" s="165"/>
    </row>
    <row r="44" spans="1:32" ht="9.9" customHeight="1">
      <c r="A44" s="418"/>
      <c r="B44" s="180"/>
      <c r="C44" s="180"/>
      <c r="D44" s="49"/>
      <c r="E44" s="49"/>
      <c r="F44" s="181"/>
      <c r="G44" s="182"/>
      <c r="H44" s="181"/>
      <c r="I44" s="182"/>
      <c r="J44" s="188"/>
      <c r="K44" s="182"/>
      <c r="L44" s="181"/>
      <c r="M44" s="182"/>
      <c r="N44" s="181"/>
      <c r="O44" s="182"/>
      <c r="P44" s="181"/>
      <c r="Q44" s="182"/>
      <c r="R44" s="181"/>
    </row>
    <row r="45" spans="1:32" ht="13.5" customHeight="1">
      <c r="A45" s="418"/>
      <c r="B45" s="40"/>
      <c r="C45" s="40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</row>
    <row r="46" spans="1:32" hidden="1">
      <c r="A46" s="418"/>
      <c r="B46" s="40"/>
      <c r="C46" s="40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</row>
    <row r="47" spans="1:32" hidden="1">
      <c r="A47" s="39"/>
      <c r="B47" s="40"/>
      <c r="C47" s="40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</row>
    <row r="48" spans="1:32" hidden="1">
      <c r="A48" s="71"/>
      <c r="B48" s="40"/>
      <c r="C48" s="40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</row>
    <row r="49" spans="1:32">
      <c r="A49" s="71"/>
      <c r="B49" s="40"/>
      <c r="C49" s="40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</row>
    <row r="50" spans="1:32" ht="12.75" customHeight="1">
      <c r="A50" s="71"/>
      <c r="B50" s="40"/>
      <c r="C50" s="40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</row>
    <row r="51" spans="1:32" ht="24.9" customHeight="1">
      <c r="A51" s="71"/>
      <c r="B51" s="421" t="s">
        <v>123</v>
      </c>
      <c r="C51" s="422"/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</row>
    <row r="52" spans="1:32" ht="12.75" customHeight="1">
      <c r="A52" s="71"/>
      <c r="B52" s="40"/>
      <c r="C52" s="40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</row>
    <row r="53" spans="1:32" ht="8.25" customHeight="1">
      <c r="A53" s="71"/>
      <c r="B53" s="44"/>
      <c r="C53" s="44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</row>
    <row r="54" spans="1:32" ht="69.900000000000006" customHeight="1">
      <c r="A54" s="71"/>
      <c r="B54" s="423" t="s">
        <v>47</v>
      </c>
      <c r="C54" s="423"/>
      <c r="D54" s="47" t="s">
        <v>105</v>
      </c>
      <c r="E54" s="41"/>
      <c r="F54" s="47" t="s">
        <v>106</v>
      </c>
      <c r="G54" s="41"/>
      <c r="H54" s="47" t="s">
        <v>107</v>
      </c>
      <c r="I54" s="41"/>
      <c r="J54" s="76" t="s">
        <v>108</v>
      </c>
      <c r="K54" s="41"/>
      <c r="L54" s="47" t="s">
        <v>109</v>
      </c>
      <c r="M54" s="41"/>
      <c r="N54" s="10" t="s">
        <v>207</v>
      </c>
      <c r="O54" s="11"/>
      <c r="P54" s="10" t="s">
        <v>206</v>
      </c>
      <c r="Q54" s="41"/>
      <c r="R54" s="76" t="s">
        <v>124</v>
      </c>
      <c r="T54" s="47"/>
      <c r="U54" s="41"/>
      <c r="V54" s="47"/>
      <c r="W54" s="41"/>
      <c r="X54" s="76"/>
      <c r="Y54" s="41"/>
      <c r="Z54" s="47"/>
      <c r="AA54" s="41"/>
      <c r="AB54" s="47"/>
      <c r="AC54" s="41"/>
      <c r="AD54" s="47"/>
      <c r="AE54" s="41"/>
      <c r="AF54" s="76"/>
    </row>
    <row r="55" spans="1:32" ht="27">
      <c r="A55" s="71"/>
      <c r="B55" s="40"/>
      <c r="C55" s="40"/>
      <c r="D55" s="41"/>
      <c r="E55" s="41"/>
      <c r="F55" s="11"/>
      <c r="G55" s="11"/>
      <c r="H55" s="13" t="s">
        <v>10</v>
      </c>
      <c r="I55" s="14"/>
      <c r="J55" s="13" t="s">
        <v>10</v>
      </c>
      <c r="K55" s="14"/>
      <c r="L55" s="13" t="s">
        <v>10</v>
      </c>
      <c r="M55" s="14"/>
      <c r="N55" s="13" t="s">
        <v>11</v>
      </c>
      <c r="O55" s="14"/>
      <c r="P55" s="13" t="s">
        <v>10</v>
      </c>
      <c r="Q55" s="14"/>
      <c r="R55" s="13" t="s">
        <v>10</v>
      </c>
    </row>
    <row r="56" spans="1:32" ht="6" customHeight="1">
      <c r="A56" s="71"/>
      <c r="B56" s="48"/>
      <c r="C56" s="48"/>
      <c r="D56" s="49"/>
      <c r="E56" s="49"/>
      <c r="F56" s="49"/>
      <c r="G56" s="49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</row>
    <row r="57" spans="1:32">
      <c r="A57" s="71"/>
      <c r="B57" s="40"/>
      <c r="C57" s="40"/>
      <c r="D57" s="41"/>
      <c r="E57" s="41"/>
      <c r="F57" s="41"/>
      <c r="G57" s="41"/>
      <c r="H57" s="47"/>
      <c r="I57" s="41"/>
      <c r="J57" s="47"/>
      <c r="K57" s="41"/>
      <c r="L57" s="47"/>
      <c r="M57" s="41"/>
      <c r="N57" s="47"/>
      <c r="O57" s="41"/>
      <c r="P57" s="47"/>
      <c r="Q57" s="41"/>
      <c r="R57" s="47"/>
    </row>
    <row r="58" spans="1:32">
      <c r="A58" s="71"/>
      <c r="B58" s="40"/>
      <c r="C58" s="67" t="s">
        <v>125</v>
      </c>
      <c r="D58" s="47">
        <v>2022</v>
      </c>
      <c r="E58" s="40"/>
      <c r="F58" s="131">
        <v>32245</v>
      </c>
      <c r="G58" s="73"/>
      <c r="H58" s="73">
        <v>171985.06606700001</v>
      </c>
      <c r="I58" s="73"/>
      <c r="J58" s="73">
        <v>61912.05588</v>
      </c>
      <c r="K58" s="73"/>
      <c r="L58" s="73">
        <v>110073.01018700001</v>
      </c>
      <c r="M58" s="73"/>
      <c r="N58" s="73">
        <v>375793</v>
      </c>
      <c r="O58" s="73"/>
      <c r="P58" s="73">
        <v>24675.778633000002</v>
      </c>
      <c r="Q58" s="73"/>
      <c r="R58" s="73">
        <v>314751.27684100001</v>
      </c>
      <c r="S58" s="47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</row>
    <row r="59" spans="1:32">
      <c r="A59" s="71"/>
      <c r="B59" s="40"/>
      <c r="C59" s="68" t="s">
        <v>211</v>
      </c>
      <c r="D59" s="40">
        <v>2015</v>
      </c>
      <c r="E59" s="40"/>
      <c r="F59" s="174">
        <v>15945</v>
      </c>
      <c r="G59" s="174"/>
      <c r="H59" s="174">
        <v>122403.77266695299</v>
      </c>
      <c r="I59" s="174"/>
      <c r="J59" s="189">
        <v>44833.069974999897</v>
      </c>
      <c r="K59" s="174"/>
      <c r="L59" s="174">
        <v>77570.702691952698</v>
      </c>
      <c r="M59" s="174"/>
      <c r="N59" s="174">
        <v>319633</v>
      </c>
      <c r="O59" s="174"/>
      <c r="P59" s="174">
        <v>17311.843000000001</v>
      </c>
      <c r="Q59" s="174"/>
      <c r="R59" s="174">
        <v>245588.02099961601</v>
      </c>
      <c r="S59" s="40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</row>
    <row r="60" spans="1:32">
      <c r="A60" s="71"/>
      <c r="B60" s="40"/>
      <c r="C60" s="68"/>
      <c r="D60" s="40">
        <v>2010</v>
      </c>
      <c r="E60" s="40"/>
      <c r="F60" s="174">
        <v>5653</v>
      </c>
      <c r="G60" s="174"/>
      <c r="H60" s="174">
        <v>100695.362094</v>
      </c>
      <c r="I60" s="174"/>
      <c r="J60" s="189">
        <v>41196.891453999997</v>
      </c>
      <c r="K60" s="174"/>
      <c r="L60" s="174">
        <v>59498.47064</v>
      </c>
      <c r="M60" s="174"/>
      <c r="N60" s="174">
        <v>246000</v>
      </c>
      <c r="P60" s="174">
        <v>14400.381601999999</v>
      </c>
      <c r="Q60" s="174"/>
      <c r="R60" s="174">
        <v>132857.127943</v>
      </c>
      <c r="S60" s="40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</row>
    <row r="61" spans="1:32">
      <c r="A61" s="71"/>
      <c r="B61" s="40"/>
      <c r="C61" s="40"/>
      <c r="D61" s="41"/>
      <c r="E61" s="41"/>
      <c r="F61" s="113"/>
      <c r="G61" s="75"/>
      <c r="H61" s="74"/>
      <c r="I61" s="75"/>
      <c r="J61" s="83"/>
      <c r="K61" s="75"/>
      <c r="L61" s="74"/>
      <c r="M61" s="75"/>
      <c r="N61" s="74"/>
      <c r="O61" s="75"/>
      <c r="P61" s="74"/>
      <c r="Q61" s="75"/>
      <c r="R61" s="74"/>
      <c r="S61" s="41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</row>
    <row r="62" spans="1:32">
      <c r="A62" s="71"/>
      <c r="B62" s="40"/>
      <c r="C62" s="67" t="s">
        <v>126</v>
      </c>
      <c r="D62" s="47">
        <v>2022</v>
      </c>
      <c r="E62" s="40"/>
      <c r="F62" s="131">
        <v>24576</v>
      </c>
      <c r="G62" s="73"/>
      <c r="H62" s="73">
        <v>36780.906193999901</v>
      </c>
      <c r="I62" s="73"/>
      <c r="J62" s="73">
        <v>13579.017522406501</v>
      </c>
      <c r="K62" s="73"/>
      <c r="L62" s="73">
        <v>23201.888671593399</v>
      </c>
      <c r="M62" s="73"/>
      <c r="N62" s="73">
        <v>97266</v>
      </c>
      <c r="O62" s="73"/>
      <c r="P62" s="73">
        <v>4156.9360923000004</v>
      </c>
      <c r="Q62" s="73"/>
      <c r="R62" s="73">
        <v>99079.005909240004</v>
      </c>
      <c r="S62" s="47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</row>
    <row r="63" spans="1:32">
      <c r="A63" s="71"/>
      <c r="B63" s="40"/>
      <c r="C63" s="68" t="s">
        <v>127</v>
      </c>
      <c r="D63" s="40">
        <v>2015</v>
      </c>
      <c r="E63" s="40"/>
      <c r="F63" s="174">
        <v>17447</v>
      </c>
      <c r="G63" s="174"/>
      <c r="H63" s="174">
        <v>28066.285964481998</v>
      </c>
      <c r="I63" s="174"/>
      <c r="J63" s="189">
        <v>10505.046174560601</v>
      </c>
      <c r="K63" s="174"/>
      <c r="L63" s="174">
        <v>17561.239789921401</v>
      </c>
      <c r="M63" s="174"/>
      <c r="N63" s="174">
        <v>77020</v>
      </c>
      <c r="O63" s="174"/>
      <c r="P63" s="174">
        <v>2716.2470840000001</v>
      </c>
      <c r="Q63" s="174"/>
      <c r="R63" s="174">
        <v>75929.904493480004</v>
      </c>
      <c r="S63" s="40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</row>
    <row r="64" spans="1:32">
      <c r="A64" s="71"/>
      <c r="B64" s="40"/>
      <c r="C64" s="68"/>
      <c r="D64" s="40">
        <v>2010</v>
      </c>
      <c r="E64" s="40"/>
      <c r="F64" s="174">
        <v>8277</v>
      </c>
      <c r="G64" s="174"/>
      <c r="H64" s="174">
        <v>18648.494000333299</v>
      </c>
      <c r="I64" s="174"/>
      <c r="J64" s="189">
        <v>7130.6461319999999</v>
      </c>
      <c r="K64" s="174"/>
      <c r="L64" s="174">
        <v>11517.8478683333</v>
      </c>
      <c r="M64" s="174"/>
      <c r="N64" s="174">
        <v>51936</v>
      </c>
      <c r="P64" s="174">
        <v>1579.8783969999999</v>
      </c>
      <c r="Q64" s="174"/>
      <c r="R64" s="174">
        <v>46762.854340600003</v>
      </c>
      <c r="S64" s="40"/>
      <c r="W64" s="165"/>
      <c r="X64" s="165"/>
      <c r="Y64" s="165"/>
      <c r="Z64" s="165"/>
      <c r="AA64" s="165"/>
      <c r="AB64" s="165"/>
      <c r="AC64" s="165"/>
      <c r="AD64" s="165"/>
      <c r="AE64" s="165"/>
      <c r="AF64" s="165"/>
    </row>
    <row r="65" spans="1:32">
      <c r="A65" s="71"/>
      <c r="B65" s="40"/>
      <c r="C65" s="64"/>
      <c r="D65" s="41"/>
      <c r="E65" s="41"/>
      <c r="F65" s="113"/>
      <c r="G65" s="75"/>
      <c r="H65" s="74"/>
      <c r="I65" s="75"/>
      <c r="J65" s="83"/>
      <c r="K65" s="75"/>
      <c r="L65" s="74"/>
      <c r="M65" s="75"/>
      <c r="N65" s="74"/>
      <c r="O65" s="75"/>
      <c r="P65" s="74"/>
      <c r="Q65" s="75"/>
      <c r="R65" s="74"/>
      <c r="S65" s="41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</row>
    <row r="66" spans="1:32">
      <c r="A66" s="71"/>
      <c r="B66" s="40"/>
      <c r="C66" s="67" t="s">
        <v>128</v>
      </c>
      <c r="D66" s="47">
        <v>2022</v>
      </c>
      <c r="E66" s="40"/>
      <c r="F66" s="131">
        <v>56164</v>
      </c>
      <c r="G66" s="73"/>
      <c r="H66" s="73">
        <v>60001.165299</v>
      </c>
      <c r="I66" s="73"/>
      <c r="J66" s="73">
        <v>23412.789916999998</v>
      </c>
      <c r="K66" s="73"/>
      <c r="L66" s="73">
        <v>36588.375381999998</v>
      </c>
      <c r="M66" s="73"/>
      <c r="N66" s="73">
        <v>359405</v>
      </c>
      <c r="O66" s="73"/>
      <c r="P66" s="73">
        <v>14218.132044</v>
      </c>
      <c r="Q66" s="73"/>
      <c r="R66" s="73">
        <v>16213.22424</v>
      </c>
      <c r="S66" s="47"/>
      <c r="W66" s="165"/>
      <c r="X66" s="165"/>
      <c r="Y66" s="165"/>
      <c r="Z66" s="165"/>
      <c r="AA66" s="165"/>
      <c r="AB66" s="165"/>
      <c r="AC66" s="165"/>
      <c r="AD66" s="165"/>
      <c r="AE66" s="165"/>
      <c r="AF66" s="165"/>
    </row>
    <row r="67" spans="1:32">
      <c r="A67" s="71"/>
      <c r="B67" s="40"/>
      <c r="C67" s="68" t="s">
        <v>129</v>
      </c>
      <c r="D67" s="40">
        <v>2015</v>
      </c>
      <c r="E67" s="40"/>
      <c r="F67" s="174">
        <v>34045</v>
      </c>
      <c r="G67" s="174"/>
      <c r="H67" s="174">
        <v>40452.276535224599</v>
      </c>
      <c r="I67" s="174"/>
      <c r="J67" s="189">
        <v>16106.4846782924</v>
      </c>
      <c r="K67" s="174"/>
      <c r="L67" s="174">
        <v>24345.791856932301</v>
      </c>
      <c r="M67" s="174"/>
      <c r="N67" s="174">
        <v>314292</v>
      </c>
      <c r="O67" s="174"/>
      <c r="P67" s="174">
        <v>10073.210539</v>
      </c>
      <c r="Q67" s="174"/>
      <c r="R67" s="174">
        <v>12472.313107</v>
      </c>
      <c r="S67" s="40"/>
      <c r="W67" s="165"/>
      <c r="X67" s="165"/>
      <c r="Y67" s="165"/>
      <c r="Z67" s="165"/>
      <c r="AA67" s="165"/>
      <c r="AB67" s="165"/>
      <c r="AC67" s="165"/>
      <c r="AD67" s="165"/>
      <c r="AE67" s="165"/>
      <c r="AF67" s="165"/>
    </row>
    <row r="68" spans="1:32">
      <c r="A68" s="71"/>
      <c r="B68" s="40"/>
      <c r="C68" s="68"/>
      <c r="D68" s="40">
        <v>2010</v>
      </c>
      <c r="E68" s="40"/>
      <c r="F68" s="174">
        <v>19215</v>
      </c>
      <c r="G68" s="174"/>
      <c r="H68" s="174">
        <v>20876.124303000001</v>
      </c>
      <c r="I68" s="174"/>
      <c r="J68" s="189">
        <v>9066.479045</v>
      </c>
      <c r="K68" s="174"/>
      <c r="L68" s="174">
        <v>11809.645258</v>
      </c>
      <c r="M68" s="174"/>
      <c r="N68" s="174">
        <v>165062</v>
      </c>
      <c r="P68" s="174">
        <v>4443.2545760000003</v>
      </c>
      <c r="Q68" s="174"/>
      <c r="R68" s="174">
        <v>5184.4019660000004</v>
      </c>
      <c r="S68" s="40"/>
      <c r="W68" s="165"/>
      <c r="X68" s="165"/>
      <c r="Y68" s="165"/>
      <c r="Z68" s="165"/>
      <c r="AA68" s="165"/>
      <c r="AB68" s="165"/>
      <c r="AC68" s="165"/>
      <c r="AD68" s="165"/>
      <c r="AE68" s="165"/>
      <c r="AF68" s="165"/>
    </row>
    <row r="69" spans="1:32">
      <c r="A69" s="71"/>
      <c r="B69" s="40"/>
      <c r="C69" s="64"/>
      <c r="D69" s="41"/>
      <c r="E69" s="41"/>
      <c r="F69" s="113"/>
      <c r="G69" s="75"/>
      <c r="H69" s="74"/>
      <c r="I69" s="75"/>
      <c r="J69" s="83"/>
      <c r="K69" s="75"/>
      <c r="L69" s="74"/>
      <c r="M69" s="75"/>
      <c r="N69" s="74"/>
      <c r="O69" s="75"/>
      <c r="P69" s="74"/>
      <c r="Q69" s="75"/>
      <c r="R69" s="74"/>
      <c r="S69" s="41"/>
      <c r="W69" s="165"/>
      <c r="X69" s="165"/>
      <c r="Y69" s="165"/>
      <c r="Z69" s="165"/>
      <c r="AA69" s="165"/>
      <c r="AB69" s="165"/>
      <c r="AC69" s="165"/>
      <c r="AD69" s="165"/>
      <c r="AE69" s="165"/>
      <c r="AF69" s="165"/>
    </row>
    <row r="70" spans="1:32">
      <c r="A70" s="71"/>
      <c r="B70" s="40"/>
      <c r="C70" s="67" t="s">
        <v>130</v>
      </c>
      <c r="D70" s="47">
        <v>2022</v>
      </c>
      <c r="E70" s="40"/>
      <c r="F70" s="131">
        <v>32488</v>
      </c>
      <c r="G70" s="73"/>
      <c r="H70" s="73">
        <v>31656.899847453999</v>
      </c>
      <c r="I70" s="73"/>
      <c r="J70" s="73">
        <v>18823.623357497199</v>
      </c>
      <c r="K70" s="73"/>
      <c r="L70" s="73">
        <v>12833.276489956799</v>
      </c>
      <c r="M70" s="73"/>
      <c r="N70" s="73">
        <v>204202</v>
      </c>
      <c r="O70" s="73"/>
      <c r="P70" s="73">
        <v>5288.6890329999997</v>
      </c>
      <c r="Q70" s="73"/>
      <c r="R70" s="73">
        <v>12890.757737</v>
      </c>
      <c r="S70" s="47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</row>
    <row r="71" spans="1:32">
      <c r="A71" s="71"/>
      <c r="B71" s="40"/>
      <c r="C71" s="68" t="s">
        <v>131</v>
      </c>
      <c r="D71" s="40">
        <v>2015</v>
      </c>
      <c r="E71" s="40"/>
      <c r="F71" s="174">
        <v>18432</v>
      </c>
      <c r="G71" s="174"/>
      <c r="H71" s="174">
        <v>27069.321949561399</v>
      </c>
      <c r="I71" s="174"/>
      <c r="J71" s="189">
        <v>16561.107242882299</v>
      </c>
      <c r="K71" s="174"/>
      <c r="L71" s="174">
        <v>10508.2147066791</v>
      </c>
      <c r="M71" s="174"/>
      <c r="N71" s="174">
        <v>173692</v>
      </c>
      <c r="O71" s="174"/>
      <c r="P71" s="174">
        <v>3967.4426960938999</v>
      </c>
      <c r="Q71" s="174"/>
      <c r="R71" s="174">
        <v>11625.7518857012</v>
      </c>
      <c r="S71" s="40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</row>
    <row r="72" spans="1:32">
      <c r="A72" s="71"/>
      <c r="B72" s="40"/>
      <c r="C72" s="68"/>
      <c r="D72" s="40">
        <v>2010</v>
      </c>
      <c r="E72" s="40"/>
      <c r="F72" s="174">
        <v>10768</v>
      </c>
      <c r="G72" s="174"/>
      <c r="H72" s="174">
        <v>15630.699145</v>
      </c>
      <c r="I72" s="174"/>
      <c r="J72" s="189">
        <v>10114.833775999999</v>
      </c>
      <c r="K72" s="174"/>
      <c r="L72" s="174">
        <v>5515.8653690000001</v>
      </c>
      <c r="M72" s="174"/>
      <c r="N72" s="174">
        <v>114923</v>
      </c>
      <c r="P72" s="174">
        <v>1879.0315559999999</v>
      </c>
      <c r="Q72" s="174"/>
      <c r="R72" s="174">
        <v>5552.8867959999998</v>
      </c>
      <c r="S72" s="40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</row>
    <row r="73" spans="1:32">
      <c r="A73" s="71"/>
      <c r="B73" s="40"/>
      <c r="C73" s="64"/>
      <c r="D73" s="41"/>
      <c r="E73" s="41"/>
      <c r="F73" s="113"/>
      <c r="G73" s="75"/>
      <c r="H73" s="74"/>
      <c r="I73" s="75"/>
      <c r="J73" s="83"/>
      <c r="K73" s="75"/>
      <c r="L73" s="74"/>
      <c r="M73" s="75"/>
      <c r="N73" s="74"/>
      <c r="O73" s="75"/>
      <c r="P73" s="74"/>
      <c r="Q73" s="75"/>
      <c r="R73" s="74"/>
      <c r="S73" s="41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</row>
    <row r="74" spans="1:32">
      <c r="A74" s="71"/>
      <c r="B74" s="40"/>
      <c r="C74" s="67" t="s">
        <v>132</v>
      </c>
      <c r="D74" s="47">
        <v>2022</v>
      </c>
      <c r="E74" s="40"/>
      <c r="F74" s="131">
        <v>18242</v>
      </c>
      <c r="G74" s="73"/>
      <c r="H74" s="73">
        <v>24128.583909321202</v>
      </c>
      <c r="I74" s="73"/>
      <c r="J74" s="73">
        <v>9076.2420234852998</v>
      </c>
      <c r="K74" s="73"/>
      <c r="L74" s="73">
        <v>15052.3418858359</v>
      </c>
      <c r="M74" s="73"/>
      <c r="N74" s="73">
        <v>186354</v>
      </c>
      <c r="O74" s="73"/>
      <c r="P74" s="73">
        <v>6317.9734635273799</v>
      </c>
      <c r="Q74" s="73"/>
      <c r="R74" s="73">
        <v>20995.974489239099</v>
      </c>
      <c r="S74" s="47"/>
      <c r="W74" s="165"/>
      <c r="X74" s="165"/>
      <c r="Y74" s="165"/>
      <c r="Z74" s="165"/>
      <c r="AA74" s="165"/>
      <c r="AB74" s="165"/>
      <c r="AC74" s="165"/>
      <c r="AD74" s="165"/>
      <c r="AE74" s="165"/>
      <c r="AF74" s="165"/>
    </row>
    <row r="75" spans="1:32">
      <c r="A75" s="71"/>
      <c r="B75" s="40"/>
      <c r="C75" s="68" t="s">
        <v>133</v>
      </c>
      <c r="D75" s="40">
        <v>2015</v>
      </c>
      <c r="E75" s="40"/>
      <c r="F75" s="174">
        <v>11722</v>
      </c>
      <c r="G75" s="174"/>
      <c r="H75" s="174">
        <v>15152.62586934</v>
      </c>
      <c r="I75" s="174"/>
      <c r="J75" s="198">
        <v>5783.4768640000002</v>
      </c>
      <c r="K75" s="113"/>
      <c r="L75" s="113">
        <v>9369.1490053399993</v>
      </c>
      <c r="M75" s="113"/>
      <c r="N75" s="113">
        <v>134361</v>
      </c>
      <c r="O75" s="113"/>
      <c r="P75" s="113">
        <v>4342.4233260000001</v>
      </c>
      <c r="Q75" s="113"/>
      <c r="R75" s="113">
        <v>14289.682677999999</v>
      </c>
      <c r="S75" s="40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</row>
    <row r="76" spans="1:32">
      <c r="A76" s="71"/>
      <c r="B76" s="40"/>
      <c r="C76" s="68"/>
      <c r="D76" s="40">
        <v>2010</v>
      </c>
      <c r="E76" s="40"/>
      <c r="F76" s="174">
        <v>8178</v>
      </c>
      <c r="G76" s="174"/>
      <c r="H76" s="174">
        <v>9718.2190659999997</v>
      </c>
      <c r="I76" s="174"/>
      <c r="J76" s="198">
        <v>3381.6577699999998</v>
      </c>
      <c r="K76" s="113"/>
      <c r="L76" s="113">
        <v>6336.5612959999999</v>
      </c>
      <c r="M76" s="113"/>
      <c r="N76" s="113">
        <v>107939</v>
      </c>
      <c r="P76" s="113">
        <v>3165.5534849999999</v>
      </c>
      <c r="Q76" s="113"/>
      <c r="R76" s="113">
        <v>8933.5927809999994</v>
      </c>
      <c r="S76" s="40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</row>
    <row r="77" spans="1:32">
      <c r="A77" s="71"/>
      <c r="B77" s="40"/>
      <c r="C77" s="64"/>
      <c r="D77" s="41"/>
      <c r="E77" s="41"/>
      <c r="F77" s="113"/>
      <c r="G77" s="75"/>
      <c r="H77" s="74"/>
      <c r="I77" s="75"/>
      <c r="J77" s="83"/>
      <c r="K77" s="75"/>
      <c r="L77" s="74"/>
      <c r="M77" s="75"/>
      <c r="N77" s="74"/>
      <c r="O77" s="75"/>
      <c r="P77" s="74"/>
      <c r="Q77" s="75"/>
      <c r="R77" s="74"/>
      <c r="S77" s="41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</row>
    <row r="78" spans="1:32" ht="16.5" customHeight="1">
      <c r="A78" s="71"/>
      <c r="B78" s="40"/>
      <c r="C78" s="67" t="s">
        <v>134</v>
      </c>
      <c r="D78" s="47">
        <v>2022</v>
      </c>
      <c r="E78" s="40"/>
      <c r="F78" s="131">
        <v>19847</v>
      </c>
      <c r="G78" s="73"/>
      <c r="H78" s="176">
        <v>28047.280606010001</v>
      </c>
      <c r="I78" s="73"/>
      <c r="J78" s="73">
        <v>14396.871861</v>
      </c>
      <c r="K78" s="73"/>
      <c r="L78" s="73">
        <v>13650.40874501</v>
      </c>
      <c r="M78" s="73"/>
      <c r="N78" s="73">
        <v>156193</v>
      </c>
      <c r="O78" s="73"/>
      <c r="P78" s="73">
        <v>6335.1237430000001</v>
      </c>
      <c r="Q78" s="73"/>
      <c r="R78" s="73">
        <v>12646.384199</v>
      </c>
      <c r="S78" s="47"/>
      <c r="W78" s="165"/>
      <c r="X78" s="165"/>
      <c r="Y78" s="165"/>
      <c r="Z78" s="165"/>
      <c r="AA78" s="165"/>
      <c r="AB78" s="165"/>
      <c r="AC78" s="165"/>
      <c r="AD78" s="165"/>
      <c r="AE78" s="165"/>
      <c r="AF78" s="165"/>
    </row>
    <row r="79" spans="1:32">
      <c r="A79" s="71"/>
      <c r="B79" s="40"/>
      <c r="C79" s="68" t="s">
        <v>135</v>
      </c>
      <c r="D79" s="40">
        <v>2015</v>
      </c>
      <c r="E79" s="40"/>
      <c r="F79" s="174">
        <v>14930</v>
      </c>
      <c r="G79" s="174"/>
      <c r="H79" s="174">
        <v>16848.024007150001</v>
      </c>
      <c r="I79" s="174"/>
      <c r="J79" s="189">
        <v>8852.4546590000009</v>
      </c>
      <c r="K79" s="174"/>
      <c r="L79" s="174">
        <v>7995.5693481500002</v>
      </c>
      <c r="M79" s="174"/>
      <c r="N79" s="174">
        <v>121088</v>
      </c>
      <c r="O79" s="174"/>
      <c r="P79" s="174">
        <v>3683.8906550000002</v>
      </c>
      <c r="Q79" s="174"/>
      <c r="R79" s="174">
        <v>8419.4718959999991</v>
      </c>
      <c r="S79" s="40"/>
      <c r="W79" s="165"/>
      <c r="X79" s="165"/>
      <c r="Y79" s="165"/>
      <c r="Z79" s="165"/>
      <c r="AA79" s="165"/>
      <c r="AB79" s="165"/>
      <c r="AC79" s="165"/>
      <c r="AD79" s="165"/>
      <c r="AE79" s="165"/>
      <c r="AF79" s="165"/>
    </row>
    <row r="80" spans="1:32">
      <c r="A80" s="71"/>
      <c r="B80" s="40"/>
      <c r="C80" s="68"/>
      <c r="D80" s="40">
        <v>2010</v>
      </c>
      <c r="E80" s="40"/>
      <c r="F80" s="174">
        <v>9152</v>
      </c>
      <c r="G80" s="174"/>
      <c r="H80" s="174">
        <v>10375.465688</v>
      </c>
      <c r="I80" s="174"/>
      <c r="J80" s="189">
        <v>5601.5865540000004</v>
      </c>
      <c r="K80" s="174"/>
      <c r="L80" s="174">
        <v>4773.8791339999998</v>
      </c>
      <c r="M80" s="174"/>
      <c r="N80" s="174">
        <v>89942</v>
      </c>
      <c r="P80" s="174">
        <v>2084.5822520000002</v>
      </c>
      <c r="Q80" s="174"/>
      <c r="R80" s="174">
        <v>5046.3767120000002</v>
      </c>
      <c r="S80" s="40"/>
      <c r="W80" s="165"/>
      <c r="X80" s="165"/>
      <c r="Y80" s="165"/>
      <c r="Z80" s="165"/>
      <c r="AA80" s="165"/>
      <c r="AB80" s="165"/>
      <c r="AC80" s="165"/>
      <c r="AD80" s="165"/>
      <c r="AE80" s="165"/>
      <c r="AF80" s="165"/>
    </row>
    <row r="81" spans="1:32">
      <c r="A81" s="71"/>
      <c r="B81" s="40"/>
      <c r="C81" s="64"/>
      <c r="D81" s="41"/>
      <c r="E81" s="41"/>
      <c r="F81" s="113"/>
      <c r="G81" s="75"/>
      <c r="H81" s="74"/>
      <c r="I81" s="75"/>
      <c r="J81" s="83"/>
      <c r="K81" s="75"/>
      <c r="L81" s="74"/>
      <c r="M81" s="75"/>
      <c r="N81" s="74"/>
      <c r="O81" s="75"/>
      <c r="P81" s="74"/>
      <c r="Q81" s="75"/>
      <c r="R81" s="74"/>
      <c r="S81" s="41"/>
      <c r="W81" s="165"/>
      <c r="X81" s="165"/>
      <c r="Y81" s="165"/>
      <c r="Z81" s="165"/>
      <c r="AA81" s="165"/>
      <c r="AB81" s="165"/>
      <c r="AC81" s="165"/>
      <c r="AD81" s="165"/>
      <c r="AE81" s="165"/>
      <c r="AF81" s="165"/>
    </row>
    <row r="82" spans="1:32">
      <c r="A82" s="71"/>
      <c r="B82" s="40"/>
      <c r="C82" s="67" t="s">
        <v>136</v>
      </c>
      <c r="D82" s="47">
        <v>2022</v>
      </c>
      <c r="E82" s="40"/>
      <c r="F82" s="131">
        <v>7561</v>
      </c>
      <c r="G82" s="73"/>
      <c r="H82" s="73">
        <v>22520.8400969984</v>
      </c>
      <c r="I82" s="73"/>
      <c r="J82" s="73">
        <v>13113.165587248601</v>
      </c>
      <c r="K82" s="73"/>
      <c r="L82" s="73">
        <v>9407.6745097498297</v>
      </c>
      <c r="M82" s="73"/>
      <c r="N82" s="73">
        <v>71004</v>
      </c>
      <c r="O82" s="73"/>
      <c r="P82" s="73">
        <v>1688.6182247931399</v>
      </c>
      <c r="Q82" s="73"/>
      <c r="R82" s="73">
        <v>7502.3751716958004</v>
      </c>
      <c r="S82" s="47"/>
      <c r="W82" s="165"/>
      <c r="X82" s="165"/>
      <c r="Y82" s="165"/>
      <c r="Z82" s="165"/>
      <c r="AA82" s="165"/>
      <c r="AB82" s="165"/>
      <c r="AC82" s="165"/>
      <c r="AD82" s="165"/>
      <c r="AE82" s="165"/>
      <c r="AF82" s="165"/>
    </row>
    <row r="83" spans="1:32">
      <c r="A83" s="71"/>
      <c r="B83" s="40"/>
      <c r="C83" s="68" t="s">
        <v>137</v>
      </c>
      <c r="D83" s="40">
        <v>2015</v>
      </c>
      <c r="E83" s="40"/>
      <c r="F83" s="174">
        <v>6683</v>
      </c>
      <c r="G83" s="174"/>
      <c r="H83" s="174">
        <v>19961.266760932402</v>
      </c>
      <c r="I83" s="174"/>
      <c r="J83" s="189">
        <v>11342.550348503701</v>
      </c>
      <c r="K83" s="174"/>
      <c r="L83" s="174">
        <v>8618.7164124287592</v>
      </c>
      <c r="M83" s="174"/>
      <c r="N83" s="174">
        <v>57975</v>
      </c>
      <c r="O83" s="174"/>
      <c r="P83" s="174">
        <v>1330.0465569078699</v>
      </c>
      <c r="Q83" s="174"/>
      <c r="R83" s="174">
        <v>6447.3217548651801</v>
      </c>
      <c r="S83" s="40"/>
      <c r="W83" s="165"/>
      <c r="X83" s="165"/>
      <c r="Y83" s="165"/>
      <c r="Z83" s="165"/>
      <c r="AA83" s="165"/>
      <c r="AB83" s="165"/>
      <c r="AC83" s="165"/>
      <c r="AD83" s="165"/>
      <c r="AE83" s="165"/>
      <c r="AF83" s="165"/>
    </row>
    <row r="84" spans="1:32">
      <c r="A84" s="71"/>
      <c r="B84" s="40"/>
      <c r="C84" s="68"/>
      <c r="D84" s="40">
        <v>2010</v>
      </c>
      <c r="E84" s="40"/>
      <c r="F84" s="174">
        <v>6307</v>
      </c>
      <c r="G84" s="174"/>
      <c r="H84" s="174">
        <v>15838.821521</v>
      </c>
      <c r="I84" s="174"/>
      <c r="J84" s="189">
        <v>10053.994997</v>
      </c>
      <c r="K84" s="174"/>
      <c r="L84" s="174">
        <v>5784.8265240000001</v>
      </c>
      <c r="M84" s="174"/>
      <c r="N84" s="174">
        <v>43400</v>
      </c>
      <c r="P84" s="174">
        <v>775.63159700000006</v>
      </c>
      <c r="Q84" s="174"/>
      <c r="R84" s="174">
        <v>3771.3133389999998</v>
      </c>
      <c r="S84" s="40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</row>
    <row r="85" spans="1:32">
      <c r="A85" s="71"/>
      <c r="B85" s="40"/>
      <c r="C85" s="64"/>
      <c r="D85" s="41"/>
      <c r="E85" s="41"/>
      <c r="F85" s="113"/>
      <c r="G85" s="75"/>
      <c r="H85" s="74"/>
      <c r="I85" s="75"/>
      <c r="J85" s="83"/>
      <c r="K85" s="75"/>
      <c r="L85" s="74"/>
      <c r="M85" s="75"/>
      <c r="N85" s="74"/>
      <c r="O85" s="75"/>
      <c r="P85" s="74"/>
      <c r="Q85" s="75"/>
      <c r="R85" s="74"/>
      <c r="S85" s="41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</row>
    <row r="86" spans="1:32">
      <c r="A86" s="71"/>
      <c r="B86" s="40"/>
      <c r="C86" s="420" t="s">
        <v>138</v>
      </c>
      <c r="D86" s="47">
        <v>2022</v>
      </c>
      <c r="E86" s="40"/>
      <c r="F86" s="131">
        <v>64503</v>
      </c>
      <c r="G86" s="73"/>
      <c r="H86" s="73">
        <v>9502.0278314499992</v>
      </c>
      <c r="I86" s="73"/>
      <c r="J86" s="73">
        <v>4911.1068789999999</v>
      </c>
      <c r="K86" s="73"/>
      <c r="L86" s="73">
        <v>4590.9209524500002</v>
      </c>
      <c r="M86" s="73"/>
      <c r="N86" s="73">
        <v>135998</v>
      </c>
      <c r="O86" s="73"/>
      <c r="P86" s="73">
        <v>2119.852097</v>
      </c>
      <c r="Q86" s="73"/>
      <c r="R86" s="73">
        <v>4471.1919129999997</v>
      </c>
      <c r="S86" s="47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</row>
    <row r="87" spans="1:32">
      <c r="A87" s="71"/>
      <c r="B87" s="40"/>
      <c r="C87" s="420"/>
      <c r="D87" s="40">
        <v>2015</v>
      </c>
      <c r="E87" s="40"/>
      <c r="F87" s="174">
        <v>45384</v>
      </c>
      <c r="G87" s="174"/>
      <c r="H87" s="174">
        <v>8052.8771257099997</v>
      </c>
      <c r="I87" s="174"/>
      <c r="J87" s="189">
        <v>4174.9131188170004</v>
      </c>
      <c r="K87" s="174"/>
      <c r="L87" s="174">
        <v>3877.9640068929998</v>
      </c>
      <c r="M87" s="174"/>
      <c r="N87" s="174">
        <v>113624</v>
      </c>
      <c r="O87" s="174"/>
      <c r="P87" s="174">
        <v>1518.2984160000001</v>
      </c>
      <c r="Q87" s="174"/>
      <c r="R87" s="174">
        <v>3573.9423109999998</v>
      </c>
      <c r="S87" s="40"/>
      <c r="W87" s="165"/>
      <c r="X87" s="165"/>
      <c r="Y87" s="165"/>
      <c r="Z87" s="165"/>
      <c r="AA87" s="165"/>
      <c r="AB87" s="165"/>
      <c r="AC87" s="165"/>
      <c r="AD87" s="165"/>
      <c r="AE87" s="165"/>
      <c r="AF87" s="165"/>
    </row>
    <row r="88" spans="1:32">
      <c r="A88" s="71"/>
      <c r="B88" s="40"/>
      <c r="C88" s="420"/>
      <c r="D88" s="40">
        <v>2010</v>
      </c>
      <c r="E88" s="40"/>
      <c r="F88" s="174">
        <v>36729</v>
      </c>
      <c r="G88" s="174"/>
      <c r="H88" s="174">
        <v>4751.6078180000004</v>
      </c>
      <c r="I88" s="174"/>
      <c r="J88" s="189">
        <v>2230.5498240000002</v>
      </c>
      <c r="K88" s="174"/>
      <c r="L88" s="174">
        <v>2521.0579939999998</v>
      </c>
      <c r="M88" s="174"/>
      <c r="N88" s="174">
        <v>95490</v>
      </c>
      <c r="O88" s="199"/>
      <c r="P88" s="174">
        <v>950.59722199999999</v>
      </c>
      <c r="Q88" s="174"/>
      <c r="R88" s="174">
        <v>2192.9200569999998</v>
      </c>
      <c r="S88" s="40"/>
      <c r="W88" s="165"/>
      <c r="X88" s="165"/>
      <c r="Y88" s="165"/>
      <c r="Z88" s="165"/>
      <c r="AA88" s="165"/>
      <c r="AB88" s="165"/>
      <c r="AC88" s="165"/>
      <c r="AD88" s="165"/>
    </row>
    <row r="89" spans="1:32">
      <c r="A89" s="71"/>
      <c r="B89" s="40"/>
      <c r="C89" s="420"/>
      <c r="D89" s="40"/>
      <c r="E89" s="40"/>
      <c r="F89" s="191"/>
      <c r="G89" s="191"/>
      <c r="H89" s="191"/>
      <c r="I89" s="191"/>
      <c r="J89" s="200"/>
      <c r="K89" s="191"/>
      <c r="L89" s="191"/>
      <c r="M89" s="191"/>
      <c r="N89" s="191"/>
      <c r="O89" s="191"/>
      <c r="P89" s="191"/>
      <c r="Q89" s="191"/>
      <c r="R89" s="191"/>
      <c r="W89" s="165"/>
      <c r="X89" s="165"/>
      <c r="Y89" s="165"/>
      <c r="Z89" s="165"/>
      <c r="AA89" s="165"/>
      <c r="AB89" s="165"/>
      <c r="AC89" s="165"/>
      <c r="AD89" s="165"/>
    </row>
    <row r="90" spans="1:32">
      <c r="A90" s="71"/>
      <c r="B90" s="192"/>
      <c r="C90" s="193"/>
      <c r="D90" s="192"/>
      <c r="E90" s="192"/>
      <c r="F90" s="194"/>
      <c r="G90" s="194"/>
      <c r="H90" s="194"/>
      <c r="I90" s="194"/>
      <c r="J90" s="201"/>
      <c r="K90" s="194"/>
      <c r="L90" s="194"/>
      <c r="M90" s="194"/>
      <c r="N90" s="194"/>
      <c r="O90" s="194"/>
      <c r="P90" s="194"/>
      <c r="Q90" s="194"/>
      <c r="R90" s="194"/>
    </row>
    <row r="91" spans="1:32">
      <c r="A91" s="71"/>
      <c r="B91" s="40"/>
      <c r="C91" s="65"/>
      <c r="D91" s="40"/>
      <c r="E91" s="40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/>
      <c r="Q91" s="191"/>
      <c r="R91" s="191"/>
    </row>
    <row r="92" spans="1:32">
      <c r="A92" s="71"/>
      <c r="B92" s="40"/>
      <c r="C92" s="65"/>
      <c r="D92" s="40"/>
      <c r="E92" s="40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  <c r="Q92" s="191"/>
      <c r="R92" s="191"/>
    </row>
    <row r="93" spans="1:32">
      <c r="A93" s="71"/>
      <c r="B93" s="195"/>
      <c r="C93" s="65"/>
      <c r="D93" s="41"/>
      <c r="E93" s="41"/>
      <c r="F93" s="196"/>
      <c r="G93" s="197"/>
      <c r="H93" s="196"/>
      <c r="I93" s="197"/>
      <c r="J93" s="196"/>
      <c r="K93" s="197"/>
      <c r="L93" s="196"/>
      <c r="M93" s="197"/>
      <c r="N93" s="196"/>
      <c r="O93" s="197"/>
      <c r="P93" s="196"/>
      <c r="Q93" s="197"/>
      <c r="R93" s="196"/>
    </row>
    <row r="94" spans="1:32">
      <c r="A94" s="71"/>
      <c r="B94" s="40"/>
      <c r="C94" s="40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</row>
    <row r="95" spans="1:32">
      <c r="A95" s="71"/>
      <c r="B95" s="40"/>
      <c r="C95" s="40"/>
      <c r="D95" s="41"/>
      <c r="E95" s="4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</row>
    <row r="98" spans="6:18"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</row>
    <row r="104" spans="6:18"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</row>
    <row r="110" spans="6:18"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</row>
  </sheetData>
  <mergeCells count="9">
    <mergeCell ref="A1:A46"/>
    <mergeCell ref="C14:C17"/>
    <mergeCell ref="C19:C23"/>
    <mergeCell ref="C86:C89"/>
    <mergeCell ref="B9:C11"/>
    <mergeCell ref="B2:R2"/>
    <mergeCell ref="B5:C5"/>
    <mergeCell ref="B51:R51"/>
    <mergeCell ref="B54:C54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H95"/>
  <sheetViews>
    <sheetView showGridLines="0" view="pageBreakPreview" zoomScaleNormal="100" zoomScaleSheetLayoutView="100" workbookViewId="0">
      <selection activeCell="E31" sqref="E31"/>
    </sheetView>
  </sheetViews>
  <sheetFormatPr defaultColWidth="9.109375" defaultRowHeight="13.2"/>
  <cols>
    <col min="1" max="1" width="14.6640625" style="2" customWidth="1"/>
    <col min="2" max="2" width="30.6640625" style="4" customWidth="1"/>
    <col min="3" max="3" width="10.6640625" style="5" customWidth="1"/>
    <col min="4" max="4" width="1.44140625" style="5" customWidth="1"/>
    <col min="5" max="5" width="15" style="5" customWidth="1"/>
    <col min="6" max="6" width="1.44140625" style="5" customWidth="1"/>
    <col min="7" max="7" width="13.5546875" style="5" customWidth="1"/>
    <col min="8" max="8" width="1.44140625" style="5" customWidth="1"/>
    <col min="9" max="9" width="13.5546875" style="5" customWidth="1"/>
    <col min="10" max="10" width="1.44140625" style="5" customWidth="1"/>
    <col min="11" max="11" width="14.6640625" style="5" customWidth="1"/>
    <col min="12" max="12" width="1.44140625" style="5" customWidth="1"/>
    <col min="13" max="13" width="16.6640625" style="5" customWidth="1"/>
    <col min="14" max="14" width="1.44140625" style="5" customWidth="1"/>
    <col min="15" max="15" width="13.5546875" style="5" customWidth="1"/>
    <col min="16" max="16" width="1.44140625" style="5" customWidth="1"/>
    <col min="17" max="17" width="19.33203125" style="5" customWidth="1"/>
    <col min="18" max="18" width="8.6640625" style="4" customWidth="1"/>
    <col min="19" max="19" width="13.44140625" style="4" customWidth="1"/>
    <col min="20" max="20" width="3.33203125" style="4" customWidth="1"/>
    <col min="21" max="21" width="12.5546875" style="4" customWidth="1"/>
    <col min="22" max="22" width="3.33203125" style="4" customWidth="1"/>
    <col min="23" max="23" width="9.109375" style="4" customWidth="1"/>
    <col min="24" max="24" width="3.33203125" style="4" customWidth="1"/>
    <col min="25" max="25" width="9.109375" style="4"/>
    <col min="26" max="26" width="3.33203125" style="4" customWidth="1"/>
    <col min="27" max="27" width="9.109375" style="4"/>
    <col min="28" max="28" width="3.33203125" style="4" customWidth="1"/>
    <col min="29" max="29" width="9.109375" style="4"/>
    <col min="30" max="30" width="3.33203125" style="4" customWidth="1"/>
    <col min="31" max="16384" width="9.109375" style="4"/>
  </cols>
  <sheetData>
    <row r="1" spans="1:34" ht="5.0999999999999996" customHeight="1"/>
    <row r="2" spans="1:34" ht="27" customHeight="1">
      <c r="A2" s="6"/>
      <c r="B2" s="404" t="s">
        <v>139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</row>
    <row r="3" spans="1:34" ht="12.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34" ht="7.5" customHeight="1">
      <c r="A4" s="6"/>
      <c r="B4" s="8"/>
    </row>
    <row r="5" spans="1:34" ht="69.900000000000006" customHeight="1">
      <c r="A5" s="8"/>
      <c r="B5" s="138" t="s">
        <v>1</v>
      </c>
      <c r="C5" s="10" t="s">
        <v>2</v>
      </c>
      <c r="D5" s="11"/>
      <c r="E5" s="10" t="s">
        <v>3</v>
      </c>
      <c r="F5" s="11"/>
      <c r="G5" s="10" t="s">
        <v>4</v>
      </c>
      <c r="H5" s="11"/>
      <c r="I5" s="12" t="s">
        <v>5</v>
      </c>
      <c r="J5" s="11"/>
      <c r="K5" s="10" t="s">
        <v>6</v>
      </c>
      <c r="L5" s="11"/>
      <c r="M5" s="10" t="s">
        <v>207</v>
      </c>
      <c r="N5" s="11"/>
      <c r="O5" s="10" t="s">
        <v>206</v>
      </c>
      <c r="P5" s="11"/>
      <c r="Q5" s="12" t="s">
        <v>9</v>
      </c>
      <c r="S5" s="10"/>
      <c r="T5" s="11"/>
      <c r="U5" s="10"/>
      <c r="V5" s="11"/>
      <c r="W5" s="12"/>
      <c r="X5" s="11"/>
      <c r="Y5" s="10"/>
      <c r="Z5" s="11"/>
      <c r="AA5" s="10"/>
      <c r="AB5" s="11"/>
      <c r="AC5" s="10"/>
      <c r="AD5" s="11"/>
      <c r="AE5" s="12"/>
    </row>
    <row r="6" spans="1:34" ht="26.4">
      <c r="A6" s="8"/>
      <c r="B6" s="9"/>
      <c r="C6" s="11"/>
      <c r="D6" s="11"/>
      <c r="E6" s="13"/>
      <c r="F6" s="11"/>
      <c r="G6" s="13" t="s">
        <v>10</v>
      </c>
      <c r="H6" s="14"/>
      <c r="I6" s="13" t="s">
        <v>10</v>
      </c>
      <c r="J6" s="14"/>
      <c r="K6" s="13" t="s">
        <v>10</v>
      </c>
      <c r="L6" s="14"/>
      <c r="M6" s="13" t="s">
        <v>11</v>
      </c>
      <c r="N6" s="14"/>
      <c r="O6" s="13" t="s">
        <v>10</v>
      </c>
      <c r="P6" s="14"/>
      <c r="Q6" s="13" t="s">
        <v>10</v>
      </c>
    </row>
    <row r="7" spans="1:34" ht="6.75" customHeight="1">
      <c r="A7" s="8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34" ht="6" hidden="1" customHeight="1">
      <c r="A8" s="8"/>
      <c r="B8" s="9"/>
      <c r="C8" s="11"/>
      <c r="D8" s="11"/>
      <c r="E8" s="11"/>
      <c r="F8" s="11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4" ht="16.5" customHeight="1">
      <c r="A9" s="8"/>
      <c r="B9" s="9"/>
      <c r="C9" s="11"/>
      <c r="D9" s="11"/>
      <c r="E9" s="11"/>
      <c r="F9" s="11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S9" s="162"/>
      <c r="T9" s="162"/>
    </row>
    <row r="10" spans="1:34" s="1" customFormat="1" ht="16.5" customHeight="1">
      <c r="A10" s="6"/>
      <c r="B10" s="403" t="s">
        <v>12</v>
      </c>
      <c r="C10" s="17">
        <v>2022</v>
      </c>
      <c r="D10" s="23"/>
      <c r="E10" s="139">
        <f>E15+E19+E23+E27+E31</f>
        <v>219015</v>
      </c>
      <c r="F10" s="139"/>
      <c r="G10" s="139">
        <f t="shared" ref="G10:Q10" si="0">G15+G19+G23+G27+G31</f>
        <v>136891.12498560251</v>
      </c>
      <c r="H10" s="139"/>
      <c r="I10" s="139">
        <f t="shared" si="0"/>
        <v>75477.824243881652</v>
      </c>
      <c r="J10" s="139"/>
      <c r="K10" s="139">
        <f t="shared" si="0"/>
        <v>61413.300741720843</v>
      </c>
      <c r="L10" s="139"/>
      <c r="M10" s="139">
        <f t="shared" si="0"/>
        <v>979812</v>
      </c>
      <c r="N10" s="139"/>
      <c r="O10" s="139">
        <f t="shared" si="0"/>
        <v>20501.142101033041</v>
      </c>
      <c r="P10" s="139"/>
      <c r="Q10" s="139">
        <f t="shared" si="0"/>
        <v>55438.353151008072</v>
      </c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</row>
    <row r="11" spans="1:34" s="1" customFormat="1" ht="16.5" customHeight="1">
      <c r="A11" s="6"/>
      <c r="B11" s="403"/>
      <c r="C11" s="1">
        <v>2015</v>
      </c>
      <c r="E11" s="134">
        <f t="shared" ref="E11:Q11" si="1">E16+E20+E24+E28+E32</f>
        <v>187265</v>
      </c>
      <c r="F11" s="134"/>
      <c r="G11" s="134">
        <f t="shared" si="1"/>
        <v>85034.631302800015</v>
      </c>
      <c r="H11" s="134"/>
      <c r="I11" s="134">
        <f t="shared" si="1"/>
        <v>45424.387562842399</v>
      </c>
      <c r="J11" s="134"/>
      <c r="K11" s="134">
        <f t="shared" si="1"/>
        <v>39610.243739957601</v>
      </c>
      <c r="L11" s="134"/>
      <c r="M11" s="134">
        <f t="shared" si="1"/>
        <v>853559</v>
      </c>
      <c r="N11" s="134"/>
      <c r="O11" s="134">
        <f t="shared" si="1"/>
        <v>14125.894998</v>
      </c>
      <c r="P11" s="134"/>
      <c r="Q11" s="134">
        <f t="shared" si="1"/>
        <v>37858.055230640202</v>
      </c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</row>
    <row r="12" spans="1:34" s="1" customFormat="1" ht="16.5" customHeight="1">
      <c r="A12" s="6"/>
      <c r="B12" s="15"/>
      <c r="C12" s="8">
        <v>2010</v>
      </c>
      <c r="E12" s="134">
        <f t="shared" ref="E12:Q12" si="2">E17+E21+E25+E29+E33</f>
        <v>127533</v>
      </c>
      <c r="F12" s="134"/>
      <c r="G12" s="134">
        <f t="shared" si="2"/>
        <v>35534.450232999996</v>
      </c>
      <c r="H12" s="134"/>
      <c r="I12" s="134">
        <f t="shared" si="2"/>
        <v>18380.911495</v>
      </c>
      <c r="J12" s="134"/>
      <c r="K12" s="134">
        <f t="shared" si="2"/>
        <v>17152.842000000001</v>
      </c>
      <c r="L12" s="134"/>
      <c r="M12" s="134">
        <f t="shared" si="2"/>
        <v>559939</v>
      </c>
      <c r="N12" s="134"/>
      <c r="O12" s="134">
        <f t="shared" si="2"/>
        <v>5524.1342170000007</v>
      </c>
      <c r="P12" s="134"/>
      <c r="Q12" s="134">
        <f t="shared" si="2"/>
        <v>11360.605</v>
      </c>
    </row>
    <row r="13" spans="1:34" ht="16.5" customHeight="1">
      <c r="A13" s="6"/>
      <c r="B13" s="7"/>
      <c r="C13" s="140"/>
      <c r="D13" s="7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</row>
    <row r="14" spans="1:34" ht="15" customHeight="1">
      <c r="A14" s="6"/>
      <c r="B14" s="9"/>
      <c r="C14" s="142"/>
      <c r="D14" s="3"/>
      <c r="E14" s="143"/>
      <c r="F14" s="143"/>
      <c r="G14" s="144"/>
      <c r="H14" s="143"/>
      <c r="I14" s="143"/>
      <c r="J14" s="143"/>
      <c r="K14" s="143"/>
      <c r="L14" s="143"/>
      <c r="M14" s="143"/>
      <c r="N14" s="143"/>
      <c r="O14" s="143"/>
      <c r="P14" s="143"/>
      <c r="Q14" s="143"/>
    </row>
    <row r="15" spans="1:34" s="1" customFormat="1" ht="16.5" customHeight="1">
      <c r="A15" s="6"/>
      <c r="B15" s="403" t="s">
        <v>13</v>
      </c>
      <c r="C15" s="17">
        <v>2022</v>
      </c>
      <c r="D15" s="145"/>
      <c r="E15" s="158">
        <v>1653</v>
      </c>
      <c r="F15" s="158"/>
      <c r="G15" s="158">
        <v>7877.1374335999999</v>
      </c>
      <c r="H15" s="158"/>
      <c r="I15" s="158">
        <v>2903.912973</v>
      </c>
      <c r="J15" s="158"/>
      <c r="K15" s="158">
        <v>4973.2244606000004</v>
      </c>
      <c r="L15" s="158"/>
      <c r="M15" s="158">
        <v>29157</v>
      </c>
      <c r="N15" s="158"/>
      <c r="O15" s="158">
        <v>644.75437899999997</v>
      </c>
      <c r="P15" s="158"/>
      <c r="Q15" s="158">
        <v>5937.5860650000004</v>
      </c>
    </row>
    <row r="16" spans="1:34" s="1" customFormat="1" ht="16.5" customHeight="1">
      <c r="A16" s="6"/>
      <c r="B16" s="403"/>
      <c r="C16" s="1">
        <v>2015</v>
      </c>
      <c r="D16" s="2"/>
      <c r="E16" s="161">
        <v>1541</v>
      </c>
      <c r="F16" s="159"/>
      <c r="G16" s="387">
        <v>5229</v>
      </c>
      <c r="H16" s="159"/>
      <c r="I16" s="161">
        <v>2404</v>
      </c>
      <c r="J16" s="159"/>
      <c r="K16" s="159">
        <v>2825</v>
      </c>
      <c r="L16" s="159"/>
      <c r="M16" s="161">
        <v>39840</v>
      </c>
      <c r="N16" s="159"/>
      <c r="O16" s="159">
        <v>738</v>
      </c>
      <c r="P16" s="159"/>
      <c r="Q16" s="161">
        <v>8739</v>
      </c>
    </row>
    <row r="17" spans="1:28" s="1" customFormat="1" ht="16.5" customHeight="1">
      <c r="A17" s="6"/>
      <c r="B17" s="15"/>
      <c r="C17" s="8">
        <v>2010</v>
      </c>
      <c r="D17" s="148"/>
      <c r="E17" s="159">
        <v>580</v>
      </c>
      <c r="F17" s="159"/>
      <c r="G17" s="159">
        <v>1162.7249999999999</v>
      </c>
      <c r="H17" s="159"/>
      <c r="I17" s="159">
        <v>516.505</v>
      </c>
      <c r="J17" s="159"/>
      <c r="K17" s="159">
        <v>646.21900000000005</v>
      </c>
      <c r="L17" s="159"/>
      <c r="M17" s="159">
        <v>11754</v>
      </c>
      <c r="N17" s="159"/>
      <c r="O17" s="159">
        <v>135.261</v>
      </c>
      <c r="P17" s="159"/>
      <c r="Q17" s="159">
        <v>1357.4690000000001</v>
      </c>
    </row>
    <row r="18" spans="1:28" s="1" customFormat="1" ht="15" customHeight="1">
      <c r="A18" s="6"/>
      <c r="B18" s="6"/>
      <c r="C18" s="149"/>
      <c r="D18" s="150"/>
      <c r="E18" s="161"/>
      <c r="F18" s="159"/>
      <c r="G18" s="161"/>
      <c r="H18" s="159"/>
      <c r="I18" s="161"/>
      <c r="J18" s="159"/>
      <c r="K18" s="161"/>
      <c r="L18" s="159"/>
      <c r="M18" s="161"/>
      <c r="N18" s="159"/>
      <c r="O18" s="161"/>
      <c r="P18" s="159"/>
      <c r="Q18" s="161"/>
    </row>
    <row r="19" spans="1:28" s="1" customFormat="1" ht="16.5" customHeight="1">
      <c r="A19" s="6"/>
      <c r="B19" s="403" t="s">
        <v>14</v>
      </c>
      <c r="C19" s="17">
        <v>2022</v>
      </c>
      <c r="D19" s="151"/>
      <c r="E19" s="158">
        <v>12</v>
      </c>
      <c r="F19" s="158"/>
      <c r="G19" s="158">
        <v>24.3</v>
      </c>
      <c r="H19" s="158"/>
      <c r="I19" s="158">
        <v>13.2</v>
      </c>
      <c r="J19" s="158"/>
      <c r="K19" s="158">
        <v>11.1</v>
      </c>
      <c r="L19" s="158"/>
      <c r="M19" s="158">
        <v>176</v>
      </c>
      <c r="N19" s="158"/>
      <c r="O19" s="158">
        <v>5.4</v>
      </c>
      <c r="P19" s="158"/>
      <c r="Q19" s="158">
        <v>8.8699999999999992</v>
      </c>
    </row>
    <row r="20" spans="1:28" s="1" customFormat="1" ht="16.5" customHeight="1">
      <c r="A20" s="6"/>
      <c r="B20" s="403"/>
      <c r="C20" s="1">
        <v>2015</v>
      </c>
      <c r="D20" s="2"/>
      <c r="E20" s="161">
        <v>20</v>
      </c>
      <c r="F20" s="159"/>
      <c r="G20" s="159">
        <v>27.8</v>
      </c>
      <c r="H20" s="159"/>
      <c r="I20" s="161">
        <v>13.3</v>
      </c>
      <c r="J20" s="159"/>
      <c r="K20" s="159">
        <v>14.5</v>
      </c>
      <c r="L20" s="159"/>
      <c r="M20" s="161">
        <v>218</v>
      </c>
      <c r="N20" s="159"/>
      <c r="O20" s="159">
        <v>5.5</v>
      </c>
      <c r="P20" s="159"/>
      <c r="Q20" s="161">
        <v>23.34</v>
      </c>
    </row>
    <row r="21" spans="1:28" s="1" customFormat="1" ht="16.5" customHeight="1">
      <c r="A21" s="6"/>
      <c r="B21" s="403"/>
      <c r="C21" s="8">
        <v>2010</v>
      </c>
      <c r="D21" s="8"/>
      <c r="E21" s="159">
        <v>32</v>
      </c>
      <c r="F21" s="159"/>
      <c r="G21" s="159">
        <v>187.238</v>
      </c>
      <c r="H21" s="159"/>
      <c r="I21" s="159">
        <v>120.444</v>
      </c>
      <c r="J21" s="159"/>
      <c r="K21" s="159">
        <v>66.793999999999997</v>
      </c>
      <c r="L21" s="159"/>
      <c r="M21" s="159">
        <v>962</v>
      </c>
      <c r="N21" s="159"/>
      <c r="O21" s="159">
        <v>23.187000000000001</v>
      </c>
      <c r="P21" s="159"/>
      <c r="Q21" s="159">
        <v>65.668000000000006</v>
      </c>
    </row>
    <row r="22" spans="1:28" s="1" customFormat="1" ht="15" customHeight="1">
      <c r="A22" s="2"/>
      <c r="B22" s="6"/>
      <c r="D22" s="2"/>
      <c r="E22" s="161"/>
      <c r="F22" s="159"/>
      <c r="G22" s="161"/>
      <c r="H22" s="159"/>
      <c r="I22" s="161"/>
      <c r="J22" s="159"/>
      <c r="K22" s="161"/>
      <c r="L22" s="159"/>
      <c r="M22" s="161"/>
      <c r="N22" s="159"/>
      <c r="O22" s="161"/>
      <c r="P22" s="159"/>
      <c r="Q22" s="161"/>
    </row>
    <row r="23" spans="1:28" s="1" customFormat="1" ht="16.5" customHeight="1">
      <c r="A23" s="2"/>
      <c r="B23" s="403" t="s">
        <v>15</v>
      </c>
      <c r="C23" s="17">
        <v>2022</v>
      </c>
      <c r="D23" s="2"/>
      <c r="E23" s="158">
        <v>8469</v>
      </c>
      <c r="F23" s="158"/>
      <c r="G23" s="158">
        <v>41241.4718836998</v>
      </c>
      <c r="H23" s="158"/>
      <c r="I23" s="158">
        <v>30748.503519780999</v>
      </c>
      <c r="J23" s="158"/>
      <c r="K23" s="158">
        <v>10492.968363918801</v>
      </c>
      <c r="L23" s="158"/>
      <c r="M23" s="158">
        <v>126518</v>
      </c>
      <c r="N23" s="158"/>
      <c r="O23" s="158">
        <v>3581.55863082612</v>
      </c>
      <c r="P23" s="158"/>
      <c r="Q23" s="158">
        <v>7637.5608695930996</v>
      </c>
    </row>
    <row r="24" spans="1:28" s="1" customFormat="1" ht="16.5" customHeight="1">
      <c r="A24" s="4"/>
      <c r="B24" s="403"/>
      <c r="C24" s="1">
        <v>2015</v>
      </c>
      <c r="D24" s="2"/>
      <c r="E24" s="159">
        <v>9546</v>
      </c>
      <c r="F24" s="159"/>
      <c r="G24" s="159">
        <v>16710.728156500001</v>
      </c>
      <c r="H24" s="159"/>
      <c r="I24" s="159">
        <v>12524.507013</v>
      </c>
      <c r="J24" s="159"/>
      <c r="K24" s="159">
        <v>4186.2211434999999</v>
      </c>
      <c r="L24" s="159"/>
      <c r="M24" s="159">
        <v>86051</v>
      </c>
      <c r="N24" s="159"/>
      <c r="O24" s="159">
        <v>1991.7416330000001</v>
      </c>
      <c r="P24" s="159"/>
      <c r="Q24" s="159">
        <v>5470.0466399999996</v>
      </c>
    </row>
    <row r="25" spans="1:28" s="1" customFormat="1" ht="16.5" customHeight="1">
      <c r="A25" s="4"/>
      <c r="B25" s="15"/>
      <c r="C25" s="8">
        <v>2010</v>
      </c>
      <c r="D25" s="8"/>
      <c r="E25" s="159">
        <v>8792</v>
      </c>
      <c r="F25" s="159"/>
      <c r="G25" s="159">
        <v>3050.9</v>
      </c>
      <c r="H25" s="159"/>
      <c r="I25" s="159">
        <v>2070.6</v>
      </c>
      <c r="J25" s="159"/>
      <c r="K25" s="159">
        <v>980.3</v>
      </c>
      <c r="L25" s="159"/>
      <c r="M25" s="159">
        <v>44595</v>
      </c>
      <c r="N25" s="159"/>
      <c r="O25" s="159">
        <v>497.8</v>
      </c>
      <c r="P25" s="159"/>
      <c r="Q25" s="159">
        <v>1039.5999999999999</v>
      </c>
    </row>
    <row r="26" spans="1:28" s="1" customFormat="1" ht="15" customHeight="1">
      <c r="A26" s="4"/>
      <c r="B26" s="6"/>
      <c r="D26" s="2"/>
      <c r="E26" s="136"/>
      <c r="F26" s="134"/>
      <c r="G26" s="136"/>
      <c r="H26" s="134"/>
      <c r="I26" s="136"/>
      <c r="J26" s="134"/>
      <c r="K26" s="136"/>
      <c r="L26" s="134"/>
      <c r="M26" s="136"/>
      <c r="N26" s="134"/>
      <c r="O26" s="136"/>
      <c r="P26" s="134"/>
      <c r="Q26" s="136"/>
    </row>
    <row r="27" spans="1:28" s="1" customFormat="1" ht="16.5" customHeight="1">
      <c r="A27" s="4"/>
      <c r="B27" s="403" t="s">
        <v>16</v>
      </c>
      <c r="C27" s="17">
        <v>2022</v>
      </c>
      <c r="D27" s="2"/>
      <c r="E27" s="139">
        <v>3869</v>
      </c>
      <c r="F27" s="139"/>
      <c r="G27" s="139">
        <v>4715.5657600000004</v>
      </c>
      <c r="H27" s="139"/>
      <c r="I27" s="139">
        <v>3135.940994</v>
      </c>
      <c r="J27" s="139"/>
      <c r="K27" s="139">
        <v>1579.6247659999999</v>
      </c>
      <c r="L27" s="139"/>
      <c r="M27" s="139">
        <v>35077</v>
      </c>
      <c r="N27" s="139"/>
      <c r="O27" s="139">
        <v>792.97893199999999</v>
      </c>
      <c r="P27" s="139"/>
      <c r="Q27" s="139">
        <v>579.78499027680596</v>
      </c>
    </row>
    <row r="28" spans="1:28" s="1" customFormat="1" ht="16.5" customHeight="1">
      <c r="A28" s="4"/>
      <c r="B28" s="403"/>
      <c r="C28" s="1">
        <v>2015</v>
      </c>
      <c r="D28" s="2"/>
      <c r="E28" s="152">
        <v>2622</v>
      </c>
      <c r="F28" s="153"/>
      <c r="G28" s="152">
        <v>6824.9734470000003</v>
      </c>
      <c r="H28" s="153"/>
      <c r="I28" s="152">
        <v>4367.3276539999997</v>
      </c>
      <c r="J28" s="153"/>
      <c r="K28" s="152">
        <v>2457.6457930000001</v>
      </c>
      <c r="L28" s="153"/>
      <c r="M28" s="152">
        <v>56822</v>
      </c>
      <c r="N28" s="153"/>
      <c r="O28" s="152">
        <v>1318.982227</v>
      </c>
      <c r="P28" s="153"/>
      <c r="Q28" s="152">
        <v>858.34020699999996</v>
      </c>
      <c r="S28" s="163"/>
      <c r="T28" s="163"/>
      <c r="U28" s="163"/>
      <c r="V28" s="163"/>
      <c r="W28" s="163"/>
      <c r="X28" s="163"/>
      <c r="Y28" s="163"/>
      <c r="Z28" s="163"/>
      <c r="AA28" s="163"/>
      <c r="AB28" s="163"/>
    </row>
    <row r="29" spans="1:28" s="1" customFormat="1" ht="16.5" customHeight="1">
      <c r="A29" s="4"/>
      <c r="B29" s="15"/>
      <c r="C29" s="8">
        <v>2010</v>
      </c>
      <c r="D29" s="8"/>
      <c r="E29" s="153">
        <v>1371</v>
      </c>
      <c r="F29" s="153"/>
      <c r="G29" s="153">
        <v>4357.6319999999996</v>
      </c>
      <c r="H29" s="153"/>
      <c r="I29" s="153">
        <v>2840.1030000000001</v>
      </c>
      <c r="J29" s="153"/>
      <c r="K29" s="153">
        <v>1517.529</v>
      </c>
      <c r="L29" s="153"/>
      <c r="M29" s="153">
        <v>53816</v>
      </c>
      <c r="N29" s="153"/>
      <c r="O29" s="153">
        <v>947.90899999999999</v>
      </c>
      <c r="P29" s="153"/>
      <c r="Q29" s="153">
        <v>554.68700000000001</v>
      </c>
    </row>
    <row r="30" spans="1:28" s="1" customFormat="1" ht="16.5" customHeight="1">
      <c r="A30" s="4"/>
      <c r="B30" s="15"/>
      <c r="E30" s="134"/>
      <c r="F30" s="136"/>
      <c r="G30" s="134"/>
      <c r="H30" s="136"/>
      <c r="I30" s="134"/>
      <c r="J30" s="136"/>
      <c r="K30" s="134"/>
      <c r="L30" s="136"/>
      <c r="M30" s="134"/>
      <c r="N30" s="134"/>
      <c r="O30" s="134"/>
      <c r="P30" s="134"/>
      <c r="Q30" s="134"/>
    </row>
    <row r="31" spans="1:28" s="1" customFormat="1" ht="16.5" customHeight="1">
      <c r="A31" s="4"/>
      <c r="B31" s="403" t="s">
        <v>17</v>
      </c>
      <c r="C31" s="17">
        <v>2022</v>
      </c>
      <c r="E31" s="391">
        <v>205012</v>
      </c>
      <c r="F31" s="139"/>
      <c r="G31" s="391">
        <v>83032.649908302701</v>
      </c>
      <c r="H31" s="139"/>
      <c r="I31" s="391">
        <v>38676.26675710066</v>
      </c>
      <c r="J31" s="158"/>
      <c r="K31" s="391">
        <v>44356.383151202041</v>
      </c>
      <c r="L31" s="158"/>
      <c r="M31" s="391">
        <v>788884</v>
      </c>
      <c r="N31" s="158"/>
      <c r="O31" s="391">
        <v>15476.450159206923</v>
      </c>
      <c r="P31" s="158"/>
      <c r="Q31" s="391">
        <v>41274.551226138166</v>
      </c>
    </row>
    <row r="32" spans="1:28" s="1" customFormat="1" ht="16.5" customHeight="1">
      <c r="A32" s="4"/>
      <c r="B32" s="403"/>
      <c r="C32" s="1">
        <v>2015</v>
      </c>
      <c r="E32" s="134">
        <v>173536</v>
      </c>
      <c r="F32" s="134"/>
      <c r="G32" s="389">
        <v>56242.129699300014</v>
      </c>
      <c r="H32" s="134"/>
      <c r="I32" s="159">
        <v>26115.252895842401</v>
      </c>
      <c r="J32" s="159"/>
      <c r="K32" s="161">
        <v>30126.876803457599</v>
      </c>
      <c r="L32" s="159"/>
      <c r="M32" s="159">
        <v>670628</v>
      </c>
      <c r="N32" s="159"/>
      <c r="O32" s="159">
        <v>10071.671138</v>
      </c>
      <c r="P32" s="159"/>
      <c r="Q32" s="159">
        <v>22767.328383640201</v>
      </c>
    </row>
    <row r="33" spans="1:31" s="1" customFormat="1" ht="16.5" customHeight="1">
      <c r="A33" s="4"/>
      <c r="B33" s="15"/>
      <c r="C33" s="8">
        <v>2010</v>
      </c>
      <c r="D33" s="8"/>
      <c r="E33" s="134">
        <v>116758</v>
      </c>
      <c r="F33" s="134"/>
      <c r="G33" s="134">
        <v>26775.955233000001</v>
      </c>
      <c r="H33" s="134"/>
      <c r="I33" s="159">
        <v>12833.259495</v>
      </c>
      <c r="J33" s="159"/>
      <c r="K33" s="159">
        <v>13942</v>
      </c>
      <c r="L33" s="159"/>
      <c r="M33" s="159">
        <v>448812</v>
      </c>
      <c r="N33" s="159"/>
      <c r="O33" s="159">
        <v>3919.9772170000001</v>
      </c>
      <c r="P33" s="159"/>
      <c r="Q33" s="159">
        <v>8343.1810000000005</v>
      </c>
    </row>
    <row r="34" spans="1:31" s="1" customFormat="1" ht="16.5" customHeight="1">
      <c r="A34" s="4"/>
      <c r="B34" s="15"/>
      <c r="C34" s="8"/>
      <c r="D34" s="8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</row>
    <row r="35" spans="1:31" s="1" customFormat="1" ht="16.5" customHeight="1">
      <c r="A35" s="4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31">
      <c r="A36" s="6"/>
    </row>
    <row r="37" spans="1:31">
      <c r="A37" s="6"/>
    </row>
    <row r="38" spans="1:31">
      <c r="A38" s="6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1">
      <c r="A39" s="155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</row>
    <row r="40" spans="1:31">
      <c r="A40" s="156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</row>
    <row r="41" spans="1:31">
      <c r="A41" s="6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</row>
    <row r="42" spans="1:31">
      <c r="A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</row>
    <row r="43" spans="1:31">
      <c r="A43" s="4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</row>
    <row r="44" spans="1:31">
      <c r="A44" s="4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</row>
    <row r="45" spans="1:31">
      <c r="A45" s="4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</row>
    <row r="49" spans="1:17">
      <c r="A49" s="4"/>
    </row>
    <row r="50" spans="1:17">
      <c r="A50" s="4"/>
      <c r="C50" s="392"/>
      <c r="D50" s="388"/>
      <c r="E50" s="388"/>
      <c r="F50" s="389"/>
      <c r="G50" s="388"/>
      <c r="H50" s="389"/>
      <c r="I50" s="390"/>
      <c r="J50" s="389"/>
      <c r="K50" s="388"/>
      <c r="L50" s="389"/>
      <c r="M50" s="388"/>
      <c r="N50" s="389"/>
      <c r="O50" s="388"/>
      <c r="P50" s="389"/>
      <c r="Q50" s="388"/>
    </row>
    <row r="51" spans="1:17">
      <c r="A51" s="4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</row>
    <row r="52" spans="1:17">
      <c r="A52" s="4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</row>
    <row r="53" spans="1:17">
      <c r="A53" s="4"/>
    </row>
    <row r="54" spans="1:17">
      <c r="A54" s="4"/>
    </row>
    <row r="55" spans="1:17">
      <c r="A55" s="4"/>
    </row>
    <row r="56" spans="1:17">
      <c r="A56" s="4"/>
    </row>
    <row r="57" spans="1:17">
      <c r="A57" s="4"/>
    </row>
    <row r="58" spans="1:17">
      <c r="A58" s="4"/>
    </row>
    <row r="59" spans="1:17">
      <c r="A59" s="4"/>
    </row>
    <row r="60" spans="1:17">
      <c r="A60" s="4"/>
    </row>
    <row r="61" spans="1:17">
      <c r="A61" s="4"/>
    </row>
    <row r="62" spans="1:17">
      <c r="A62" s="4"/>
    </row>
    <row r="63" spans="1:17">
      <c r="A63" s="4"/>
    </row>
    <row r="64" spans="1:17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</sheetData>
  <mergeCells count="7">
    <mergeCell ref="B27:B28"/>
    <mergeCell ref="B31:B32"/>
    <mergeCell ref="B2:Q2"/>
    <mergeCell ref="B10:B11"/>
    <mergeCell ref="B15:B16"/>
    <mergeCell ref="B19:B21"/>
    <mergeCell ref="B23:B24"/>
  </mergeCells>
  <pageMargins left="0.31496062992126" right="0.31496062992126" top="0.31496062992126" bottom="0.31496062992126" header="1.25984251968504" footer="0.98425196850393704"/>
  <pageSetup paperSize="9" scale="80" orientation="landscape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99"/>
  <sheetViews>
    <sheetView showGridLines="0" view="pageBreakPreview" topLeftCell="A29" zoomScaleNormal="100" zoomScaleSheetLayoutView="100" workbookViewId="0">
      <selection activeCell="G71" sqref="G71"/>
    </sheetView>
  </sheetViews>
  <sheetFormatPr defaultColWidth="9" defaultRowHeight="14.4"/>
  <cols>
    <col min="1" max="1" width="14.6640625" customWidth="1"/>
    <col min="2" max="2" width="1.6640625" customWidth="1"/>
    <col min="3" max="3" width="4.88671875" hidden="1" customWidth="1"/>
    <col min="4" max="4" width="21.6640625" customWidth="1"/>
    <col min="5" max="5" width="10.6640625" customWidth="1"/>
    <col min="6" max="6" width="2.33203125" customWidth="1"/>
    <col min="7" max="7" width="16.109375" customWidth="1"/>
    <col min="8" max="8" width="2.33203125" customWidth="1"/>
    <col min="9" max="9" width="14.6640625" customWidth="1"/>
    <col min="10" max="10" width="2.33203125" customWidth="1"/>
    <col min="11" max="11" width="15.6640625" customWidth="1"/>
    <col min="12" max="12" width="2.33203125" customWidth="1"/>
    <col min="13" max="13" width="13.6640625" customWidth="1"/>
    <col min="14" max="14" width="2.33203125" customWidth="1"/>
    <col min="15" max="15" width="16.6640625" customWidth="1"/>
    <col min="16" max="16" width="2.33203125" customWidth="1"/>
    <col min="17" max="17" width="16.33203125" customWidth="1"/>
    <col min="18" max="18" width="2.33203125" customWidth="1"/>
    <col min="19" max="19" width="16.6640625" customWidth="1"/>
    <col min="20" max="20" width="15.109375" customWidth="1"/>
  </cols>
  <sheetData>
    <row r="1" spans="1:20" hidden="1">
      <c r="A1" s="418"/>
      <c r="B1" s="39"/>
      <c r="C1" s="40"/>
      <c r="D1" s="40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20" ht="34.5" customHeight="1">
      <c r="A2" s="418"/>
      <c r="B2" s="42"/>
      <c r="C2" s="421" t="s">
        <v>140</v>
      </c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</row>
    <row r="3" spans="1:20" ht="5.0999999999999996" customHeight="1">
      <c r="A3" s="418"/>
      <c r="B3" s="43"/>
      <c r="C3" s="44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20" ht="69.900000000000006" customHeight="1">
      <c r="A4" s="418"/>
      <c r="B4" s="46"/>
      <c r="C4" s="423" t="s">
        <v>141</v>
      </c>
      <c r="D4" s="423"/>
      <c r="E4" s="47" t="s">
        <v>105</v>
      </c>
      <c r="F4" s="41"/>
      <c r="G4" s="47" t="s">
        <v>106</v>
      </c>
      <c r="H4" s="41"/>
      <c r="I4" s="47" t="s">
        <v>107</v>
      </c>
      <c r="J4" s="41"/>
      <c r="K4" s="76" t="s">
        <v>108</v>
      </c>
      <c r="L4" s="41"/>
      <c r="M4" s="47" t="s">
        <v>109</v>
      </c>
      <c r="N4" s="41"/>
      <c r="O4" s="10" t="s">
        <v>207</v>
      </c>
      <c r="P4" s="11"/>
      <c r="Q4" s="10" t="s">
        <v>206</v>
      </c>
      <c r="R4" s="41"/>
      <c r="S4" s="76" t="s">
        <v>124</v>
      </c>
    </row>
    <row r="5" spans="1:20" ht="27" customHeight="1">
      <c r="A5" s="418"/>
      <c r="B5" s="46"/>
      <c r="C5" s="40"/>
      <c r="D5" s="40"/>
      <c r="E5" s="41"/>
      <c r="F5" s="41"/>
      <c r="G5" s="11"/>
      <c r="H5" s="11"/>
      <c r="I5" s="13" t="s">
        <v>10</v>
      </c>
      <c r="J5" s="14"/>
      <c r="K5" s="13" t="s">
        <v>10</v>
      </c>
      <c r="L5" s="14"/>
      <c r="M5" s="13" t="s">
        <v>10</v>
      </c>
      <c r="N5" s="14"/>
      <c r="O5" s="13" t="s">
        <v>11</v>
      </c>
      <c r="P5" s="14"/>
      <c r="Q5" s="13" t="s">
        <v>10</v>
      </c>
      <c r="R5" s="14"/>
      <c r="S5" s="13" t="s">
        <v>10</v>
      </c>
      <c r="T5" s="93"/>
    </row>
    <row r="6" spans="1:20" ht="5.0999999999999996" customHeight="1">
      <c r="A6" s="418"/>
      <c r="B6" s="46"/>
      <c r="C6" s="48"/>
      <c r="D6" s="48"/>
      <c r="E6" s="49"/>
      <c r="F6" s="49"/>
      <c r="G6" s="49"/>
      <c r="H6" s="49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</row>
    <row r="7" spans="1:20" ht="9.9" customHeight="1">
      <c r="A7" s="418"/>
      <c r="B7" s="50"/>
      <c r="C7" s="40"/>
      <c r="D7" s="40"/>
      <c r="E7" s="41"/>
      <c r="F7" s="41"/>
      <c r="G7" s="51"/>
      <c r="H7" s="41"/>
      <c r="I7" s="51"/>
      <c r="J7" s="41"/>
      <c r="K7" s="51"/>
      <c r="L7" s="41"/>
      <c r="M7" s="51"/>
      <c r="N7" s="41"/>
      <c r="O7" s="51"/>
      <c r="P7" s="41"/>
      <c r="Q7" s="51"/>
      <c r="R7" s="41"/>
      <c r="S7" s="51"/>
    </row>
    <row r="8" spans="1:20">
      <c r="A8" s="418"/>
      <c r="B8" s="43"/>
      <c r="C8" s="411" t="s">
        <v>40</v>
      </c>
      <c r="D8" s="411"/>
      <c r="E8" s="47">
        <v>2022</v>
      </c>
      <c r="F8" s="40"/>
      <c r="G8" s="53">
        <f>G13+G17+G21+G25+G29+G33+G37+G41+G55+G59+G63+G67+G71+G75+G79+G83+G87</f>
        <v>1091867</v>
      </c>
      <c r="H8" s="53"/>
      <c r="I8" s="53">
        <f>I13+I17+I21+I25+I29+I33+I37+I41+I55+I59+I63+I67+I71+I75+I79+I83+I87</f>
        <v>3851806.0148913302</v>
      </c>
      <c r="J8" s="53"/>
      <c r="K8" s="53">
        <f>K13+K17+K21+K25+K29+K33+K37+K41+K55+K59+K63+K67+K71+K75+K79+K83+K87</f>
        <v>2349194.1322998954</v>
      </c>
      <c r="L8" s="53"/>
      <c r="M8" s="53">
        <f>M13+M17+M21+M25+M29+M33+M37+M41+M55+M59+M63+M67+M71+M75+M79+M83+M87</f>
        <v>1502611.8825914355</v>
      </c>
      <c r="N8" s="53"/>
      <c r="O8" s="53">
        <f>O13+O17+O21+O25+O29+O33+O37+O41+O55+O59+O63+O67+O71+O75+O79+O83+O87</f>
        <v>10004306</v>
      </c>
      <c r="P8" s="53"/>
      <c r="Q8" s="53">
        <f>Q13+Q17+Q21+Q25+Q29+Q33+Q37+Q41+Q55+Q59+Q63+Q67+Q71+Q75+Q79+Q83+Q87</f>
        <v>354935.34208677075</v>
      </c>
      <c r="R8" s="53"/>
      <c r="S8" s="53">
        <f>S13+S17+S21+S25+S29+S33+S37+S41+S55+S59+S63+S67+S71+S75+S79+S83+S87</f>
        <v>2059210.6202007362</v>
      </c>
      <c r="T8" s="47"/>
    </row>
    <row r="9" spans="1:20">
      <c r="A9" s="418"/>
      <c r="B9" s="43"/>
      <c r="C9" s="411"/>
      <c r="D9" s="411"/>
      <c r="E9" s="41">
        <v>2015</v>
      </c>
      <c r="F9" s="40"/>
      <c r="G9" s="54">
        <f t="shared" ref="G9" si="0">G14+G18+G22+G26+G30+G34+G38+G42+G56+G60+G64+G68+G72+G76+G80+G84+G88</f>
        <v>920630</v>
      </c>
      <c r="H9" s="113"/>
      <c r="I9" s="54">
        <f t="shared" ref="I9" si="1">I14+I18+I22+I26+I30+I34+I38+I42+I56+I60+I64+I68+I72+I76+I80+I84+I88</f>
        <v>2493882.9775751317</v>
      </c>
      <c r="J9" s="113"/>
      <c r="K9" s="54">
        <f t="shared" ref="K9" si="2">K14+K18+K22+K26+K30+K34+K38+K42+K56+K60+K64+K68+K72+K76+K80+K84+K88</f>
        <v>1507581.5508439085</v>
      </c>
      <c r="L9" s="113"/>
      <c r="M9" s="54">
        <f t="shared" ref="M9" si="3">M14+M18+M22+M26+M30+M34+M38+M42+M56+M60+M64+M68+M72+M76+M80+M84+M88</f>
        <v>986301.42673122266</v>
      </c>
      <c r="N9" s="113"/>
      <c r="O9" s="54">
        <f t="shared" ref="O9" si="4">O14+O18+O22+O26+O30+O34+O38+O42+O56+O60+O64+O68+O72+O76+O80+O84+O88</f>
        <v>8857539</v>
      </c>
      <c r="P9" s="113"/>
      <c r="Q9" s="54">
        <f t="shared" ref="Q9" si="5">Q14+Q18+Q22+Q26+Q30+Q34+Q38+Q42+Q56+Q60+Q64+Q68+Q72+Q76+Q80+Q84+Q88</f>
        <v>245830.29406468378</v>
      </c>
      <c r="R9" s="113"/>
      <c r="S9" s="54">
        <f t="shared" ref="S9" si="6">S14+S18+S22+S26+S30+S34+S38+S42+S56+S60+S64+S68+S72+S76+S80+S84+S88</f>
        <v>1599115.1648303219</v>
      </c>
      <c r="T9" s="41"/>
    </row>
    <row r="10" spans="1:20">
      <c r="A10" s="418"/>
      <c r="B10" s="43"/>
      <c r="C10" s="411"/>
      <c r="D10" s="411"/>
      <c r="E10" s="40"/>
      <c r="F10" s="40"/>
      <c r="G10" s="54"/>
      <c r="H10" s="113"/>
      <c r="I10" s="54"/>
      <c r="J10" s="113"/>
      <c r="K10" s="54"/>
      <c r="L10" s="113"/>
      <c r="M10" s="54"/>
      <c r="N10" s="113"/>
      <c r="O10" s="54"/>
      <c r="P10" s="113"/>
      <c r="Q10" s="54"/>
      <c r="R10" s="113"/>
      <c r="S10" s="54"/>
      <c r="T10" s="40"/>
    </row>
    <row r="11" spans="1:20" ht="9.9" customHeight="1">
      <c r="A11" s="418"/>
      <c r="B11" s="43"/>
      <c r="C11" s="49"/>
      <c r="D11" s="49"/>
      <c r="E11" s="49"/>
      <c r="F11" s="55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41"/>
    </row>
    <row r="12" spans="1:20" ht="9.9" customHeight="1">
      <c r="A12" s="418"/>
      <c r="B12" s="58"/>
      <c r="C12" s="40"/>
      <c r="D12" s="40"/>
      <c r="E12" s="40"/>
      <c r="F12" s="59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40"/>
    </row>
    <row r="13" spans="1:20">
      <c r="A13" s="418"/>
      <c r="B13" s="43"/>
      <c r="C13" s="40"/>
      <c r="D13" s="419" t="s">
        <v>142</v>
      </c>
      <c r="E13" s="47">
        <v>2022</v>
      </c>
      <c r="F13" s="40"/>
      <c r="G13" s="131">
        <f>'Jadual 9'!G13+'Jadual 10'!G13+'Jadual 11'!G13+'Jadual 12'!G13+'Jadual 13'!G13</f>
        <v>129425</v>
      </c>
      <c r="H13" s="131"/>
      <c r="I13" s="131">
        <f>'Jadual 9'!I13+'Jadual 10'!I13+'Jadual 11'!I13+'Jadual 12'!I13+'Jadual 13'!I13</f>
        <v>452731.68370809359</v>
      </c>
      <c r="J13" s="131"/>
      <c r="K13" s="131">
        <f>'Jadual 9'!K13+'Jadual 10'!K13+'Jadual 11'!K13+'Jadual 12'!K13+'Jadual 13'!K13</f>
        <v>323294.65541459975</v>
      </c>
      <c r="L13" s="131"/>
      <c r="M13" s="131">
        <f>'Jadual 9'!M13+'Jadual 10'!M13+'Jadual 11'!M13+'Jadual 12'!M13+'Jadual 13'!M13</f>
        <v>129437.0282934938</v>
      </c>
      <c r="N13" s="131"/>
      <c r="O13" s="131">
        <f>'Jadual 9'!O13+'Jadual 10'!O13+'Jadual 11'!O13+'Jadual 12'!O13+'Jadual 13'!O13</f>
        <v>1264942</v>
      </c>
      <c r="P13" s="131"/>
      <c r="Q13" s="131">
        <f>'Jadual 9'!Q13+'Jadual 10'!Q13+'Jadual 11'!Q13+'Jadual 12'!Q13+'Jadual 13'!Q13</f>
        <v>39676.935637345261</v>
      </c>
      <c r="R13" s="131"/>
      <c r="S13" s="131">
        <f>'Jadual 9'!S13+'Jadual 10'!S13+'Jadual 11'!S13+'Jadual 12'!S13+'Jadual 13'!S13</f>
        <v>176875.29834077682</v>
      </c>
      <c r="T13" s="47"/>
    </row>
    <row r="14" spans="1:20">
      <c r="A14" s="418"/>
      <c r="B14" s="43"/>
      <c r="C14" s="40"/>
      <c r="D14" s="419"/>
      <c r="E14" s="40">
        <v>2015</v>
      </c>
      <c r="F14" s="40"/>
      <c r="G14" s="132">
        <f>'Jadual 9'!G14+'Jadual 10'!G14+'Jadual 11'!G14+'Jadual 12'!G14+'Jadual 13'!G14</f>
        <v>100070</v>
      </c>
      <c r="H14" s="113"/>
      <c r="I14" s="132">
        <f>'Jadual 9'!I14+'Jadual 10'!I14+'Jadual 11'!I14+'Jadual 12'!I14+'Jadual 13'!I14</f>
        <v>277843.45362533582</v>
      </c>
      <c r="J14" s="113"/>
      <c r="K14" s="132">
        <f>'Jadual 9'!K14+'Jadual 10'!K14+'Jadual 11'!K14+'Jadual 12'!K14+'Jadual 13'!K14</f>
        <v>192775.58555691032</v>
      </c>
      <c r="L14" s="113"/>
      <c r="M14" s="132">
        <f>'Jadual 9'!M14+'Jadual 10'!M14+'Jadual 11'!M14+'Jadual 12'!M14+'Jadual 13'!M14</f>
        <v>85067.868068425509</v>
      </c>
      <c r="N14" s="113"/>
      <c r="O14" s="132">
        <f>'Jadual 9'!O14+'Jadual 10'!O14+'Jadual 11'!O14+'Jadual 12'!O14+'Jadual 13'!O14</f>
        <v>1194701</v>
      </c>
      <c r="P14" s="113"/>
      <c r="Q14" s="132">
        <f>'Jadual 9'!Q14+'Jadual 10'!Q14+'Jadual 11'!Q14+'Jadual 12'!Q14+'Jadual 13'!Q14</f>
        <v>28979.147670391416</v>
      </c>
      <c r="R14" s="113"/>
      <c r="S14" s="132">
        <f>'Jadual 9'!S14+'Jadual 10'!S14+'Jadual 11'!S14+'Jadual 12'!S14+'Jadual 13'!S14</f>
        <v>132460.50077651109</v>
      </c>
      <c r="T14" s="40"/>
    </row>
    <row r="15" spans="1:20">
      <c r="A15" s="418"/>
      <c r="B15" s="43"/>
      <c r="C15" s="40"/>
      <c r="D15" s="419"/>
      <c r="E15" s="40"/>
      <c r="F15" s="40"/>
      <c r="G15" s="132"/>
      <c r="H15" s="113"/>
      <c r="I15" s="132"/>
      <c r="J15" s="113"/>
      <c r="K15" s="132"/>
      <c r="L15" s="113"/>
      <c r="M15" s="132"/>
      <c r="N15" s="113"/>
      <c r="O15" s="132"/>
      <c r="P15" s="113"/>
      <c r="Q15" s="132"/>
      <c r="R15" s="113"/>
      <c r="S15" s="132"/>
      <c r="T15" s="40"/>
    </row>
    <row r="16" spans="1:20" ht="9.9" customHeight="1">
      <c r="A16" s="418"/>
      <c r="B16" s="43"/>
      <c r="C16" s="40"/>
      <c r="D16" s="40"/>
      <c r="E16" s="41"/>
      <c r="F16" s="41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41"/>
    </row>
    <row r="17" spans="1:20">
      <c r="A17" s="418"/>
      <c r="B17" s="43"/>
      <c r="C17" s="40"/>
      <c r="D17" s="419" t="s">
        <v>143</v>
      </c>
      <c r="E17" s="47">
        <v>2022</v>
      </c>
      <c r="F17" s="40"/>
      <c r="G17" s="131">
        <f>'Jadual 9'!G17+'Jadual 10'!G17+'Jadual 11'!G17+'Jadual 12'!G17+'Jadual 13'!G17</f>
        <v>49435</v>
      </c>
      <c r="H17" s="131"/>
      <c r="I17" s="131">
        <f>'Jadual 9'!I17+'Jadual 10'!I17+'Jadual 11'!I17+'Jadual 12'!I17+'Jadual 13'!I17</f>
        <v>115512.68938933847</v>
      </c>
      <c r="J17" s="131"/>
      <c r="K17" s="131">
        <f>'Jadual 9'!K17+'Jadual 10'!K17+'Jadual 11'!K17+'Jadual 12'!K17+'Jadual 13'!K17</f>
        <v>84880.19418973336</v>
      </c>
      <c r="L17" s="131"/>
      <c r="M17" s="131">
        <f>'Jadual 9'!M17+'Jadual 10'!M17+'Jadual 11'!M17+'Jadual 12'!M17+'Jadual 13'!M17</f>
        <v>30632.495199605168</v>
      </c>
      <c r="N17" s="131"/>
      <c r="O17" s="131">
        <f>'Jadual 9'!O17+'Jadual 10'!O17+'Jadual 11'!O17+'Jadual 12'!O17+'Jadual 13'!O17</f>
        <v>373516</v>
      </c>
      <c r="P17" s="131"/>
      <c r="Q17" s="131">
        <f>'Jadual 9'!Q17+'Jadual 10'!Q17+'Jadual 11'!Q17+'Jadual 12'!Q17+'Jadual 13'!Q17</f>
        <v>10080.577484241494</v>
      </c>
      <c r="R17" s="131"/>
      <c r="S17" s="131">
        <f>'Jadual 9'!S17+'Jadual 10'!S17+'Jadual 11'!S17+'Jadual 12'!S17+'Jadual 13'!S17</f>
        <v>40367.189780391651</v>
      </c>
      <c r="T17" s="47"/>
    </row>
    <row r="18" spans="1:20">
      <c r="A18" s="418"/>
      <c r="B18" s="43"/>
      <c r="C18" s="40"/>
      <c r="D18" s="419"/>
      <c r="E18" s="40">
        <v>2015</v>
      </c>
      <c r="F18" s="40"/>
      <c r="G18" s="132">
        <f>'Jadual 9'!G18+'Jadual 10'!G18+'Jadual 11'!G18+'Jadual 12'!G18+'Jadual 13'!G18</f>
        <v>49286</v>
      </c>
      <c r="H18" s="113"/>
      <c r="I18" s="132">
        <f>'Jadual 9'!I18+'Jadual 10'!I18+'Jadual 11'!I18+'Jadual 12'!I18+'Jadual 13'!I18</f>
        <v>77458.757240990497</v>
      </c>
      <c r="J18" s="113"/>
      <c r="K18" s="132">
        <f>'Jadual 9'!K18+'Jadual 10'!K18+'Jadual 11'!K18+'Jadual 12'!K18+'Jadual 13'!K18</f>
        <v>55541.727583109699</v>
      </c>
      <c r="L18" s="113"/>
      <c r="M18" s="132">
        <f>'Jadual 9'!M18+'Jadual 10'!M18+'Jadual 11'!M18+'Jadual 12'!M18+'Jadual 13'!M18</f>
        <v>21917.029657880845</v>
      </c>
      <c r="N18" s="113"/>
      <c r="O18" s="132">
        <f>'Jadual 9'!O18+'Jadual 10'!O18+'Jadual 11'!O18+'Jadual 12'!O18+'Jadual 13'!O18</f>
        <v>315350</v>
      </c>
      <c r="P18" s="113"/>
      <c r="Q18" s="132">
        <f>'Jadual 9'!Q18+'Jadual 10'!Q18+'Jadual 11'!Q18+'Jadual 12'!Q18+'Jadual 13'!Q18</f>
        <v>6361.0608768359134</v>
      </c>
      <c r="R18" s="113"/>
      <c r="S18" s="132">
        <f>'Jadual 9'!S18+'Jadual 10'!S18+'Jadual 11'!S18+'Jadual 12'!S18+'Jadual 13'!S18</f>
        <v>25828.891297953087</v>
      </c>
      <c r="T18" s="40"/>
    </row>
    <row r="19" spans="1:20">
      <c r="A19" s="418"/>
      <c r="B19" s="43"/>
      <c r="C19" s="40"/>
      <c r="D19" s="419"/>
      <c r="E19" s="41"/>
      <c r="F19" s="40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41"/>
    </row>
    <row r="20" spans="1:20" ht="9.9" customHeight="1">
      <c r="A20" s="418"/>
      <c r="B20" s="43"/>
      <c r="C20" s="64"/>
      <c r="D20" s="64"/>
      <c r="E20" s="41"/>
      <c r="F20" s="41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41"/>
    </row>
    <row r="21" spans="1:20">
      <c r="A21" s="418"/>
      <c r="B21" s="43"/>
      <c r="C21" s="40"/>
      <c r="D21" s="65" t="s">
        <v>144</v>
      </c>
      <c r="E21" s="47">
        <v>2022</v>
      </c>
      <c r="F21" s="40"/>
      <c r="G21" s="131">
        <f>'Jadual 9'!G21+'Jadual 10'!G21+'Jadual 11'!G21+'Jadual 12'!G21+'Jadual 13'!G21</f>
        <v>42676</v>
      </c>
      <c r="H21" s="131"/>
      <c r="I21" s="131">
        <f>'Jadual 9'!I21+'Jadual 10'!I21+'Jadual 11'!I21+'Jadual 12'!I21+'Jadual 13'!I21</f>
        <v>23383.276380891784</v>
      </c>
      <c r="J21" s="131"/>
      <c r="K21" s="131">
        <f>'Jadual 9'!K21+'Jadual 10'!K21+'Jadual 11'!K21+'Jadual 12'!K21+'Jadual 13'!K21</f>
        <v>12761.64910437139</v>
      </c>
      <c r="L21" s="131"/>
      <c r="M21" s="131">
        <f>'Jadual 9'!M21+'Jadual 10'!M21+'Jadual 11'!M21+'Jadual 12'!M21+'Jadual 13'!M21</f>
        <v>10621.627276520443</v>
      </c>
      <c r="N21" s="131"/>
      <c r="O21" s="131">
        <f>'Jadual 9'!O21+'Jadual 10'!O21+'Jadual 11'!O21+'Jadual 12'!O21+'Jadual 13'!O21</f>
        <v>202365</v>
      </c>
      <c r="P21" s="131"/>
      <c r="Q21" s="131">
        <f>'Jadual 9'!Q21+'Jadual 10'!Q21+'Jadual 11'!Q21+'Jadual 12'!Q21+'Jadual 13'!Q21</f>
        <v>3228.0590121478804</v>
      </c>
      <c r="R21" s="131"/>
      <c r="S21" s="131">
        <f>'Jadual 9'!S21+'Jadual 10'!S21+'Jadual 11'!S21+'Jadual 12'!S21+'Jadual 13'!S21</f>
        <v>8816.974467549373</v>
      </c>
      <c r="T21" s="47"/>
    </row>
    <row r="22" spans="1:20">
      <c r="A22" s="418"/>
      <c r="B22" s="43"/>
      <c r="C22" s="40"/>
      <c r="D22" s="66"/>
      <c r="E22" s="40">
        <v>2015</v>
      </c>
      <c r="F22" s="40"/>
      <c r="G22" s="132">
        <f>'Jadual 9'!G22+'Jadual 10'!G22+'Jadual 11'!G22+'Jadual 12'!G22+'Jadual 13'!G22</f>
        <v>47050</v>
      </c>
      <c r="H22" s="113"/>
      <c r="I22" s="132">
        <f>'Jadual 9'!I22+'Jadual 10'!I22+'Jadual 11'!I22+'Jadual 12'!I22+'Jadual 13'!I22</f>
        <v>17047.483660078011</v>
      </c>
      <c r="J22" s="113"/>
      <c r="K22" s="132">
        <f>'Jadual 9'!K22+'Jadual 10'!K22+'Jadual 11'!K22+'Jadual 12'!K22+'Jadual 13'!K22</f>
        <v>9693.9540830552651</v>
      </c>
      <c r="L22" s="113"/>
      <c r="M22" s="132">
        <f>'Jadual 9'!M22+'Jadual 10'!M22+'Jadual 11'!M22+'Jadual 12'!M22+'Jadual 13'!M22</f>
        <v>7353.529577022744</v>
      </c>
      <c r="N22" s="113"/>
      <c r="O22" s="132">
        <f>'Jadual 9'!O22+'Jadual 10'!O22+'Jadual 11'!O22+'Jadual 12'!O22+'Jadual 13'!O22</f>
        <v>180763</v>
      </c>
      <c r="P22" s="113"/>
      <c r="Q22" s="132">
        <f>'Jadual 9'!Q22+'Jadual 10'!Q22+'Jadual 11'!Q22+'Jadual 12'!Q22+'Jadual 13'!Q22</f>
        <v>2302.765120528582</v>
      </c>
      <c r="R22" s="113"/>
      <c r="S22" s="132">
        <f>'Jadual 9'!S22+'Jadual 10'!S22+'Jadual 11'!S22+'Jadual 12'!S22+'Jadual 13'!S22</f>
        <v>6871.7268252710801</v>
      </c>
      <c r="T22" s="40"/>
    </row>
    <row r="23" spans="1:20">
      <c r="A23" s="418"/>
      <c r="B23" s="43"/>
      <c r="C23" s="40"/>
      <c r="D23" s="66"/>
      <c r="E23" s="40"/>
      <c r="F23" s="40"/>
      <c r="G23" s="132"/>
      <c r="H23" s="113"/>
      <c r="I23" s="132"/>
      <c r="J23" s="113"/>
      <c r="K23" s="132"/>
      <c r="L23" s="113"/>
      <c r="M23" s="132"/>
      <c r="N23" s="113"/>
      <c r="O23" s="132"/>
      <c r="P23" s="113"/>
      <c r="Q23" s="132"/>
      <c r="R23" s="113"/>
      <c r="S23" s="132"/>
      <c r="T23" s="40"/>
    </row>
    <row r="24" spans="1:20" ht="9.9" customHeight="1">
      <c r="A24" s="418"/>
      <c r="B24" s="43"/>
      <c r="C24" s="40"/>
      <c r="D24" s="66"/>
      <c r="E24" s="41"/>
      <c r="F24" s="41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41"/>
    </row>
    <row r="25" spans="1:20">
      <c r="A25" s="418"/>
      <c r="B25" s="43"/>
      <c r="C25" s="40"/>
      <c r="D25" s="67" t="s">
        <v>145</v>
      </c>
      <c r="E25" s="47">
        <v>2022</v>
      </c>
      <c r="F25" s="40"/>
      <c r="G25" s="131">
        <f>'Jadual 9'!G25+'Jadual 10'!G25+'Jadual 11'!G25+'Jadual 12'!G25+'Jadual 13'!G25</f>
        <v>33868</v>
      </c>
      <c r="H25" s="131"/>
      <c r="I25" s="131">
        <f>'Jadual 9'!I25+'Jadual 10'!I25+'Jadual 11'!I25+'Jadual 12'!I25+'Jadual 13'!I25</f>
        <v>141933.47650031804</v>
      </c>
      <c r="J25" s="131"/>
      <c r="K25" s="131">
        <f>'Jadual 9'!K25+'Jadual 10'!K25+'Jadual 11'!K25+'Jadual 12'!K25+'Jadual 13'!K25</f>
        <v>106480.57002415066</v>
      </c>
      <c r="L25" s="131"/>
      <c r="M25" s="131">
        <f>'Jadual 9'!M25+'Jadual 10'!M25+'Jadual 11'!M25+'Jadual 12'!M25+'Jadual 13'!M25</f>
        <v>35452.906476167351</v>
      </c>
      <c r="N25" s="131"/>
      <c r="O25" s="131">
        <f>'Jadual 9'!O25+'Jadual 10'!O25+'Jadual 11'!O25+'Jadual 12'!O25+'Jadual 13'!O25</f>
        <v>292821</v>
      </c>
      <c r="P25" s="131"/>
      <c r="Q25" s="131">
        <f>'Jadual 9'!Q25+'Jadual 10'!Q25+'Jadual 11'!Q25+'Jadual 12'!Q25+'Jadual 13'!Q25</f>
        <v>9220.2436448459812</v>
      </c>
      <c r="R25" s="131"/>
      <c r="S25" s="131">
        <f>'Jadual 9'!S25+'Jadual 10'!S25+'Jadual 11'!S25+'Jadual 12'!S25+'Jadual 13'!S25</f>
        <v>41495.138697722599</v>
      </c>
      <c r="T25" s="47"/>
    </row>
    <row r="26" spans="1:20">
      <c r="A26" s="418"/>
      <c r="B26" s="43"/>
      <c r="C26" s="40"/>
      <c r="D26" s="68"/>
      <c r="E26" s="40">
        <v>2015</v>
      </c>
      <c r="F26" s="40"/>
      <c r="G26" s="132">
        <f>'Jadual 9'!G26+'Jadual 10'!G26+'Jadual 11'!G26+'Jadual 12'!G26+'Jadual 13'!G26</f>
        <v>31823</v>
      </c>
      <c r="H26" s="113"/>
      <c r="I26" s="132">
        <f>'Jadual 9'!I26+'Jadual 10'!I26+'Jadual 11'!I26+'Jadual 12'!I26+'Jadual 13'!I26</f>
        <v>101675.9157790148</v>
      </c>
      <c r="J26" s="113"/>
      <c r="K26" s="132">
        <f>'Jadual 9'!K26+'Jadual 10'!K26+'Jadual 11'!K26+'Jadual 12'!K26+'Jadual 13'!K26</f>
        <v>78040.648180608638</v>
      </c>
      <c r="L26" s="113"/>
      <c r="M26" s="132">
        <f>'Jadual 9'!M26+'Jadual 10'!M26+'Jadual 11'!M26+'Jadual 12'!M26+'Jadual 13'!M26</f>
        <v>23635.267598406223</v>
      </c>
      <c r="N26" s="113"/>
      <c r="O26" s="132">
        <f>'Jadual 9'!O26+'Jadual 10'!O26+'Jadual 11'!O26+'Jadual 12'!O26+'Jadual 13'!O26</f>
        <v>250742</v>
      </c>
      <c r="P26" s="113"/>
      <c r="Q26" s="132">
        <f>'Jadual 9'!Q26+'Jadual 10'!Q26+'Jadual 11'!Q26+'Jadual 12'!Q26+'Jadual 13'!Q26</f>
        <v>6010.3741616911229</v>
      </c>
      <c r="R26" s="113"/>
      <c r="S26" s="132">
        <f>'Jadual 9'!S26+'Jadual 10'!S26+'Jadual 11'!S26+'Jadual 12'!S26+'Jadual 13'!S26</f>
        <v>31287.606855581456</v>
      </c>
      <c r="T26" s="40"/>
    </row>
    <row r="27" spans="1:20">
      <c r="A27" s="418"/>
      <c r="B27" s="43"/>
      <c r="C27" s="40"/>
      <c r="D27" s="68"/>
      <c r="E27" s="40"/>
      <c r="F27" s="40"/>
      <c r="G27" s="132"/>
      <c r="H27" s="113"/>
      <c r="I27" s="132"/>
      <c r="J27" s="113"/>
      <c r="K27" s="132"/>
      <c r="L27" s="113"/>
      <c r="M27" s="132"/>
      <c r="N27" s="113"/>
      <c r="O27" s="132"/>
      <c r="P27" s="113"/>
      <c r="Q27" s="132"/>
      <c r="R27" s="113"/>
      <c r="S27" s="132"/>
      <c r="T27" s="40"/>
    </row>
    <row r="28" spans="1:20" ht="9.9" customHeight="1">
      <c r="A28" s="418"/>
      <c r="B28" s="43"/>
      <c r="C28" s="40"/>
      <c r="D28" s="64"/>
      <c r="E28" s="41"/>
      <c r="F28" s="41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41"/>
    </row>
    <row r="29" spans="1:20">
      <c r="A29" s="418"/>
      <c r="B29" s="43"/>
      <c r="C29" s="40"/>
      <c r="D29" s="67" t="s">
        <v>146</v>
      </c>
      <c r="E29" s="47">
        <v>2022</v>
      </c>
      <c r="F29" s="40"/>
      <c r="G29" s="131">
        <f>'Jadual 9'!G29+'Jadual 10'!G29+'Jadual 11'!G29+'Jadual 12'!G29+'Jadual 13'!G29</f>
        <v>41560</v>
      </c>
      <c r="H29" s="131"/>
      <c r="I29" s="131">
        <f>'Jadual 9'!I29+'Jadual 10'!I29+'Jadual 11'!I29+'Jadual 12'!I29+'Jadual 13'!I29</f>
        <v>150243.09656636606</v>
      </c>
      <c r="J29" s="131"/>
      <c r="K29" s="131">
        <f>'Jadual 9'!K29+'Jadual 10'!K29+'Jadual 11'!K29+'Jadual 12'!K29+'Jadual 13'!K29</f>
        <v>109243.35600725883</v>
      </c>
      <c r="L29" s="131"/>
      <c r="M29" s="131">
        <f>'Jadual 9'!M29+'Jadual 10'!M29+'Jadual 11'!M29+'Jadual 12'!M29+'Jadual 13'!M29</f>
        <v>40999.740559107609</v>
      </c>
      <c r="N29" s="131"/>
      <c r="O29" s="131">
        <f>'Jadual 9'!O29+'Jadual 10'!O29+'Jadual 11'!O29+'Jadual 12'!O29+'Jadual 13'!O29</f>
        <v>315377</v>
      </c>
      <c r="P29" s="131"/>
      <c r="Q29" s="131">
        <f>'Jadual 9'!Q29+'Jadual 10'!Q29+'Jadual 11'!Q29+'Jadual 12'!Q29+'Jadual 13'!Q29</f>
        <v>9656.0076374449891</v>
      </c>
      <c r="R29" s="131"/>
      <c r="S29" s="131">
        <f>'Jadual 9'!S29+'Jadual 10'!S29+'Jadual 11'!S29+'Jadual 12'!S29+'Jadual 13'!S29</f>
        <v>43430.565929233213</v>
      </c>
      <c r="T29" s="47"/>
    </row>
    <row r="30" spans="1:20">
      <c r="A30" s="418"/>
      <c r="B30" s="43"/>
      <c r="C30" s="40"/>
      <c r="D30" s="68"/>
      <c r="E30" s="40">
        <v>2015</v>
      </c>
      <c r="F30" s="40"/>
      <c r="G30" s="132">
        <f>'Jadual 9'!G30+'Jadual 10'!G30+'Jadual 11'!G30+'Jadual 12'!G30+'Jadual 13'!G30</f>
        <v>33306</v>
      </c>
      <c r="H30" s="113"/>
      <c r="I30" s="132">
        <f>'Jadual 9'!I30+'Jadual 10'!I30+'Jadual 11'!I30+'Jadual 12'!I30+'Jadual 13'!I30</f>
        <v>89700.540610783006</v>
      </c>
      <c r="J30" s="113"/>
      <c r="K30" s="132">
        <f>'Jadual 9'!K30+'Jadual 10'!K30+'Jadual 11'!K30+'Jadual 12'!K30+'Jadual 13'!K30</f>
        <v>68443.500275797283</v>
      </c>
      <c r="L30" s="113"/>
      <c r="M30" s="132">
        <f>'Jadual 9'!M30+'Jadual 10'!M30+'Jadual 11'!M30+'Jadual 12'!M30+'Jadual 13'!M30</f>
        <v>21257.040334985679</v>
      </c>
      <c r="N30" s="113"/>
      <c r="O30" s="132">
        <f>'Jadual 9'!O30+'Jadual 10'!O30+'Jadual 11'!O30+'Jadual 12'!O30+'Jadual 13'!O30</f>
        <v>278742</v>
      </c>
      <c r="P30" s="113"/>
      <c r="Q30" s="132">
        <f>'Jadual 9'!Q30+'Jadual 10'!Q30+'Jadual 11'!Q30+'Jadual 12'!Q30+'Jadual 13'!Q30</f>
        <v>6356.0662447786162</v>
      </c>
      <c r="R30" s="113"/>
      <c r="S30" s="132">
        <f>'Jadual 9'!S30+'Jadual 10'!S30+'Jadual 11'!S30+'Jadual 12'!S30+'Jadual 13'!S30</f>
        <v>27015.854547249939</v>
      </c>
      <c r="T30" s="40"/>
    </row>
    <row r="31" spans="1:20">
      <c r="A31" s="418"/>
      <c r="B31" s="43"/>
      <c r="C31" s="40"/>
      <c r="D31" s="68"/>
      <c r="E31" s="40"/>
      <c r="F31" s="40"/>
      <c r="G31" s="132"/>
      <c r="H31" s="113"/>
      <c r="I31" s="132"/>
      <c r="J31" s="113"/>
      <c r="K31" s="132"/>
      <c r="L31" s="113"/>
      <c r="M31" s="132"/>
      <c r="N31" s="113"/>
      <c r="O31" s="132"/>
      <c r="P31" s="113"/>
      <c r="Q31" s="132"/>
      <c r="R31" s="113"/>
      <c r="S31" s="132"/>
      <c r="T31" s="40"/>
    </row>
    <row r="32" spans="1:20" ht="9.9" customHeight="1">
      <c r="A32" s="418"/>
      <c r="B32" s="43"/>
      <c r="C32" s="40"/>
      <c r="D32" s="64"/>
      <c r="E32" s="41"/>
      <c r="F32" s="41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41"/>
    </row>
    <row r="33" spans="1:20">
      <c r="A33" s="418"/>
      <c r="B33" s="43"/>
      <c r="C33" s="40"/>
      <c r="D33" s="67" t="s">
        <v>147</v>
      </c>
      <c r="E33" s="47">
        <v>2022</v>
      </c>
      <c r="F33" s="40"/>
      <c r="G33" s="131">
        <f>'Jadual 9'!G33+'Jadual 10'!G33+'Jadual 11'!G33+'Jadual 12'!G33+'Jadual 13'!G33</f>
        <v>42607</v>
      </c>
      <c r="H33" s="131"/>
      <c r="I33" s="131">
        <f>'Jadual 9'!I33+'Jadual 10'!I33+'Jadual 11'!I33+'Jadual 12'!I33+'Jadual 13'!I33</f>
        <v>115867.7547850625</v>
      </c>
      <c r="J33" s="131"/>
      <c r="K33" s="131">
        <f>'Jadual 9'!K33+'Jadual 10'!K33+'Jadual 11'!K33+'Jadual 12'!K33+'Jadual 13'!K33</f>
        <v>77771.339106308311</v>
      </c>
      <c r="L33" s="131"/>
      <c r="M33" s="131">
        <f>'Jadual 9'!M33+'Jadual 10'!M33+'Jadual 11'!M33+'Jadual 12'!M33+'Jadual 13'!M33</f>
        <v>38096.415678754187</v>
      </c>
      <c r="N33" s="131"/>
      <c r="O33" s="131">
        <f>'Jadual 9'!O33+'Jadual 10'!O33+'Jadual 11'!O33+'Jadual 12'!O33+'Jadual 13'!O33</f>
        <v>336672</v>
      </c>
      <c r="P33" s="131"/>
      <c r="Q33" s="131">
        <f>'Jadual 9'!Q33+'Jadual 10'!Q33+'Jadual 11'!Q33+'Jadual 12'!Q33+'Jadual 13'!Q33</f>
        <v>8455.2494496359486</v>
      </c>
      <c r="R33" s="131"/>
      <c r="S33" s="131">
        <f>'Jadual 9'!S33+'Jadual 10'!S33+'Jadual 11'!S33+'Jadual 12'!S33+'Jadual 13'!S33</f>
        <v>40158.981061943094</v>
      </c>
      <c r="T33" s="47"/>
    </row>
    <row r="34" spans="1:20">
      <c r="A34" s="418"/>
      <c r="B34" s="43"/>
      <c r="C34" s="40"/>
      <c r="D34" s="68"/>
      <c r="E34" s="40">
        <v>2015</v>
      </c>
      <c r="F34" s="40"/>
      <c r="G34" s="132">
        <f>'Jadual 9'!G34+'Jadual 10'!G34+'Jadual 11'!G34+'Jadual 12'!G34+'Jadual 13'!G34</f>
        <v>38169</v>
      </c>
      <c r="H34" s="113"/>
      <c r="I34" s="132">
        <f>'Jadual 9'!I34+'Jadual 10'!I34+'Jadual 11'!I34+'Jadual 12'!I34+'Jadual 13'!I34</f>
        <v>84660.710622437604</v>
      </c>
      <c r="J34" s="113"/>
      <c r="K34" s="132">
        <f>'Jadual 9'!K34+'Jadual 10'!K34+'Jadual 11'!K34+'Jadual 12'!K34+'Jadual 13'!K34</f>
        <v>55005.046693020646</v>
      </c>
      <c r="L34" s="113"/>
      <c r="M34" s="132">
        <f>'Jadual 9'!M34+'Jadual 10'!M34+'Jadual 11'!M34+'Jadual 12'!M34+'Jadual 13'!M34</f>
        <v>29655.663929416991</v>
      </c>
      <c r="N34" s="113"/>
      <c r="O34" s="132">
        <f>'Jadual 9'!O34+'Jadual 10'!O34+'Jadual 11'!O34+'Jadual 12'!O34+'Jadual 13'!O34</f>
        <v>324885</v>
      </c>
      <c r="P34" s="113"/>
      <c r="Q34" s="132">
        <f>'Jadual 9'!Q34+'Jadual 10'!Q34+'Jadual 11'!Q34+'Jadual 12'!Q34+'Jadual 13'!Q34</f>
        <v>6533.1095196874858</v>
      </c>
      <c r="R34" s="113"/>
      <c r="S34" s="132">
        <f>'Jadual 9'!S34+'Jadual 10'!S34+'Jadual 11'!S34+'Jadual 12'!S34+'Jadual 13'!S34</f>
        <v>30582.93474653731</v>
      </c>
      <c r="T34" s="40"/>
    </row>
    <row r="35" spans="1:20">
      <c r="A35" s="418"/>
      <c r="B35" s="43"/>
      <c r="C35" s="40"/>
      <c r="D35" s="68"/>
      <c r="E35" s="40"/>
      <c r="F35" s="40"/>
      <c r="G35" s="132"/>
      <c r="H35" s="113"/>
      <c r="I35" s="132"/>
      <c r="J35" s="113"/>
      <c r="K35" s="132"/>
      <c r="L35" s="113"/>
      <c r="M35" s="132"/>
      <c r="N35" s="113"/>
      <c r="O35" s="132"/>
      <c r="P35" s="113"/>
      <c r="Q35" s="132"/>
      <c r="R35" s="113"/>
      <c r="S35" s="132"/>
      <c r="T35" s="40"/>
    </row>
    <row r="36" spans="1:20" ht="9.9" customHeight="1">
      <c r="A36" s="418"/>
      <c r="B36" s="43"/>
      <c r="C36" s="40"/>
      <c r="D36" s="64"/>
      <c r="E36" s="41"/>
      <c r="F36" s="41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41"/>
    </row>
    <row r="37" spans="1:20">
      <c r="A37" s="418"/>
      <c r="B37" s="43"/>
      <c r="C37" s="40"/>
      <c r="D37" s="67" t="s">
        <v>148</v>
      </c>
      <c r="E37" s="47">
        <v>2022</v>
      </c>
      <c r="F37" s="40"/>
      <c r="G37" s="131">
        <f>'Jadual 9'!G37+'Jadual 10'!G37+'Jadual 11'!G37+'Jadual 12'!G37+'Jadual 13'!G37</f>
        <v>78729</v>
      </c>
      <c r="H37" s="131"/>
      <c r="I37" s="131">
        <f>'Jadual 9'!I37+'Jadual 10'!I37+'Jadual 11'!I37+'Jadual 12'!I37+'Jadual 13'!I37</f>
        <v>142561.63583079044</v>
      </c>
      <c r="J37" s="131"/>
      <c r="K37" s="131">
        <f>'Jadual 9'!K37+'Jadual 10'!K37+'Jadual 11'!K37+'Jadual 12'!K37+'Jadual 13'!K37</f>
        <v>93205.512339928959</v>
      </c>
      <c r="L37" s="131"/>
      <c r="M37" s="131">
        <f>'Jadual 9'!M37+'Jadual 10'!M37+'Jadual 11'!M37+'Jadual 12'!M37+'Jadual 13'!M37</f>
        <v>49356.123490861413</v>
      </c>
      <c r="N37" s="131"/>
      <c r="O37" s="131">
        <f>'Jadual 9'!O37+'Jadual 10'!O37+'Jadual 11'!O37+'Jadual 12'!O37+'Jadual 13'!O37</f>
        <v>578263</v>
      </c>
      <c r="P37" s="131"/>
      <c r="Q37" s="131">
        <f>'Jadual 9'!Q37+'Jadual 10'!Q37+'Jadual 11'!Q37+'Jadual 12'!Q37+'Jadual 13'!Q37</f>
        <v>15503.81620459327</v>
      </c>
      <c r="R37" s="131"/>
      <c r="S37" s="131">
        <f>'Jadual 9'!S37+'Jadual 10'!S37+'Jadual 11'!S37+'Jadual 12'!S37+'Jadual 13'!S37</f>
        <v>55580.343699752826</v>
      </c>
      <c r="T37" s="47"/>
    </row>
    <row r="38" spans="1:20">
      <c r="A38" s="418"/>
      <c r="B38" s="43"/>
      <c r="C38" s="40"/>
      <c r="D38" s="68"/>
      <c r="E38" s="40">
        <v>2015</v>
      </c>
      <c r="F38" s="40"/>
      <c r="G38" s="132">
        <f>'Jadual 9'!G38+'Jadual 10'!G38+'Jadual 11'!G38+'Jadual 12'!G38+'Jadual 13'!G38</f>
        <v>76087</v>
      </c>
      <c r="H38" s="113"/>
      <c r="I38" s="132">
        <f>'Jadual 9'!I38+'Jadual 10'!I38+'Jadual 11'!I38+'Jadual 12'!I38+'Jadual 13'!I38</f>
        <v>92406.654924403003</v>
      </c>
      <c r="J38" s="113"/>
      <c r="K38" s="132">
        <f>'Jadual 9'!K38+'Jadual 10'!K38+'Jadual 11'!K38+'Jadual 12'!K38+'Jadual 13'!K38</f>
        <v>57989.370532294575</v>
      </c>
      <c r="L38" s="113"/>
      <c r="M38" s="132">
        <f>'Jadual 9'!M38+'Jadual 10'!M38+'Jadual 11'!M38+'Jadual 12'!M38+'Jadual 13'!M38</f>
        <v>34417.284392108333</v>
      </c>
      <c r="N38" s="113"/>
      <c r="O38" s="132">
        <f>'Jadual 9'!O38+'Jadual 10'!O38+'Jadual 11'!O38+'Jadual 12'!O38+'Jadual 13'!O38</f>
        <v>528190</v>
      </c>
      <c r="P38" s="113"/>
      <c r="Q38" s="132">
        <f>'Jadual 9'!Q38+'Jadual 10'!Q38+'Jadual 11'!Q38+'Jadual 12'!Q38+'Jadual 13'!Q38</f>
        <v>10570.224732220471</v>
      </c>
      <c r="R38" s="113"/>
      <c r="S38" s="132">
        <f>'Jadual 9'!S38+'Jadual 10'!S38+'Jadual 11'!S38+'Jadual 12'!S38+'Jadual 13'!S38</f>
        <v>42127.620661109089</v>
      </c>
      <c r="T38" s="40"/>
    </row>
    <row r="39" spans="1:20" ht="15" customHeight="1">
      <c r="A39" s="418"/>
      <c r="B39" s="43"/>
      <c r="C39" s="40"/>
      <c r="D39" s="68"/>
      <c r="E39" s="40"/>
      <c r="F39" s="40"/>
      <c r="G39" s="132"/>
      <c r="H39" s="113"/>
      <c r="I39" s="132"/>
      <c r="J39" s="113"/>
      <c r="K39" s="132"/>
      <c r="L39" s="113"/>
      <c r="M39" s="132"/>
      <c r="N39" s="113"/>
      <c r="O39" s="132"/>
      <c r="P39" s="113"/>
      <c r="Q39" s="132"/>
      <c r="R39" s="113"/>
      <c r="S39" s="132"/>
      <c r="T39" s="40"/>
    </row>
    <row r="40" spans="1:20" ht="9.9" customHeight="1">
      <c r="A40" s="418"/>
      <c r="B40" s="43"/>
      <c r="C40" s="40"/>
      <c r="D40" s="64"/>
      <c r="E40" s="41"/>
      <c r="F40" s="41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31"/>
      <c r="T40" s="41"/>
    </row>
    <row r="41" spans="1:20">
      <c r="A41" s="418"/>
      <c r="B41" s="43"/>
      <c r="C41" s="40"/>
      <c r="D41" s="67" t="s">
        <v>149</v>
      </c>
      <c r="E41" s="47">
        <v>2022</v>
      </c>
      <c r="F41" s="40"/>
      <c r="G41" s="131">
        <f>'Jadual 9'!G41+'Jadual 10'!G41+'Jadual 11'!G41+'Jadual 12'!G41+'Jadual 13'!G41</f>
        <v>7233</v>
      </c>
      <c r="H41" s="131"/>
      <c r="I41" s="131">
        <f>'Jadual 9'!I41+'Jadual 10'!I41+'Jadual 11'!I41+'Jadual 12'!I41+'Jadual 13'!I41</f>
        <v>8335.59923680258</v>
      </c>
      <c r="J41" s="131"/>
      <c r="K41" s="131">
        <f>'Jadual 9'!K41+'Jadual 10'!K41+'Jadual 11'!K41+'Jadual 12'!K41+'Jadual 13'!K41</f>
        <v>5037.8474769549703</v>
      </c>
      <c r="L41" s="131"/>
      <c r="M41" s="131">
        <f>'Jadual 9'!M41+'Jadual 10'!M41+'Jadual 11'!M41+'Jadual 12'!M41+'Jadual 13'!M41</f>
        <v>3297.7517598476188</v>
      </c>
      <c r="N41" s="131"/>
      <c r="O41" s="131">
        <f>'Jadual 9'!O41+'Jadual 10'!O41+'Jadual 11'!O41+'Jadual 12'!O41+'Jadual 13'!O41</f>
        <v>40648</v>
      </c>
      <c r="P41" s="131"/>
      <c r="Q41" s="131">
        <f>'Jadual 9'!Q41+'Jadual 10'!Q41+'Jadual 11'!Q41+'Jadual 12'!Q41+'Jadual 13'!Q41</f>
        <v>774.57596483989369</v>
      </c>
      <c r="R41" s="131"/>
      <c r="S41" s="131">
        <f>'Jadual 9'!S41+'Jadual 10'!S41+'Jadual 11'!S41+'Jadual 12'!S41+'Jadual 13'!S41</f>
        <v>4098.1809630053795</v>
      </c>
      <c r="T41" s="47"/>
    </row>
    <row r="42" spans="1:20">
      <c r="A42" s="418"/>
      <c r="B42" s="43"/>
      <c r="C42" s="40"/>
      <c r="D42" s="68"/>
      <c r="E42" s="40">
        <v>2015</v>
      </c>
      <c r="F42" s="40"/>
      <c r="G42" s="132">
        <f>'Jadual 9'!G42+'Jadual 10'!G42+'Jadual 11'!G42+'Jadual 12'!G42+'Jadual 13'!G42</f>
        <v>6871</v>
      </c>
      <c r="H42" s="113"/>
      <c r="I42" s="132">
        <f>'Jadual 9'!I42+'Jadual 10'!I42+'Jadual 11'!I42+'Jadual 12'!I42+'Jadual 13'!I42</f>
        <v>5597.9486229578797</v>
      </c>
      <c r="J42" s="113"/>
      <c r="K42" s="132">
        <f>'Jadual 9'!K42+'Jadual 10'!K42+'Jadual 11'!K42+'Jadual 12'!K42+'Jadual 13'!K42</f>
        <v>3203.4889266325499</v>
      </c>
      <c r="L42" s="113"/>
      <c r="M42" s="132">
        <f>'Jadual 9'!M42+'Jadual 10'!M42+'Jadual 11'!M42+'Jadual 12'!M42+'Jadual 13'!M42</f>
        <v>2394.4596963253298</v>
      </c>
      <c r="N42" s="113"/>
      <c r="O42" s="132">
        <f>'Jadual 9'!O42+'Jadual 10'!O42+'Jadual 11'!O42+'Jadual 12'!O42+'Jadual 13'!O42</f>
        <v>35086</v>
      </c>
      <c r="P42" s="113"/>
      <c r="Q42" s="132">
        <f>'Jadual 9'!Q42+'Jadual 10'!Q42+'Jadual 11'!Q42+'Jadual 12'!Q42+'Jadual 13'!Q42</f>
        <v>574.59389671671806</v>
      </c>
      <c r="R42" s="113"/>
      <c r="S42" s="132">
        <f>'Jadual 9'!S42+'Jadual 10'!S42+'Jadual 11'!S42+'Jadual 12'!S42+'Jadual 13'!S42</f>
        <v>2514.0219772036999</v>
      </c>
      <c r="T42" s="40"/>
    </row>
    <row r="43" spans="1:20">
      <c r="A43" s="38"/>
      <c r="B43" s="43"/>
      <c r="C43" s="40"/>
      <c r="D43" s="68"/>
      <c r="E43" s="40"/>
      <c r="F43" s="40"/>
      <c r="G43" s="132"/>
      <c r="H43" s="113"/>
      <c r="I43" s="132"/>
      <c r="J43" s="113"/>
      <c r="K43" s="132"/>
      <c r="L43" s="113"/>
      <c r="M43" s="132"/>
      <c r="N43" s="113"/>
      <c r="O43" s="132"/>
      <c r="P43" s="113"/>
      <c r="Q43" s="132"/>
      <c r="R43" s="113"/>
      <c r="S43" s="132"/>
    </row>
    <row r="44" spans="1:20" ht="9.9" customHeight="1">
      <c r="A44" s="38"/>
      <c r="B44" s="42"/>
      <c r="C44" s="40"/>
      <c r="D44" s="69"/>
      <c r="E44" s="48"/>
      <c r="F44" s="48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</row>
    <row r="45" spans="1:20" s="37" customFormat="1" ht="34.5" customHeight="1">
      <c r="A45" s="4"/>
      <c r="B45" s="424"/>
      <c r="C45" s="424"/>
      <c r="D45" s="424"/>
      <c r="E45" s="424"/>
      <c r="F45" s="424"/>
      <c r="G45" s="424"/>
      <c r="H45" s="424"/>
      <c r="I45" s="424"/>
      <c r="J45" s="424"/>
      <c r="K45" s="424"/>
      <c r="L45" s="424"/>
      <c r="M45" s="424"/>
      <c r="N45" s="80"/>
      <c r="O45" s="80"/>
      <c r="P45" s="80"/>
      <c r="Q45" s="85"/>
      <c r="R45" s="5"/>
      <c r="S45" s="5"/>
      <c r="T45" s="95"/>
    </row>
    <row r="46" spans="1:20" ht="15" hidden="1" customHeight="1">
      <c r="A46" s="71"/>
      <c r="B46" s="39"/>
      <c r="C46" s="40"/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20" ht="15" hidden="1" customHeight="1">
      <c r="A47" s="418"/>
      <c r="B47" s="39"/>
      <c r="C47" s="40"/>
      <c r="D47" s="40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ht="27" customHeight="1">
      <c r="A48" s="418"/>
      <c r="B48" s="43"/>
      <c r="C48" s="421" t="s">
        <v>150</v>
      </c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</row>
    <row r="49" spans="1:20" ht="5.0999999999999996" customHeight="1">
      <c r="A49" s="418"/>
      <c r="B49" s="43"/>
      <c r="C49" s="40"/>
      <c r="D49" s="40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20" ht="8.1" customHeight="1">
      <c r="A50" s="418"/>
      <c r="B50" s="58"/>
      <c r="C50" s="44"/>
      <c r="D50" s="44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</row>
    <row r="51" spans="1:20" ht="69.900000000000006" customHeight="1">
      <c r="A51" s="418"/>
      <c r="B51" s="46"/>
      <c r="C51" s="423" t="s">
        <v>151</v>
      </c>
      <c r="D51" s="423"/>
      <c r="E51" s="47" t="s">
        <v>105</v>
      </c>
      <c r="F51" s="41"/>
      <c r="G51" s="47" t="s">
        <v>106</v>
      </c>
      <c r="H51" s="41"/>
      <c r="I51" s="47" t="s">
        <v>107</v>
      </c>
      <c r="J51" s="41"/>
      <c r="K51" s="76" t="s">
        <v>108</v>
      </c>
      <c r="L51" s="41"/>
      <c r="M51" s="47" t="s">
        <v>109</v>
      </c>
      <c r="N51" s="41"/>
      <c r="O51" s="10" t="s">
        <v>207</v>
      </c>
      <c r="P51" s="11"/>
      <c r="Q51" s="10" t="s">
        <v>206</v>
      </c>
      <c r="R51" s="41"/>
      <c r="S51" s="76" t="s">
        <v>124</v>
      </c>
    </row>
    <row r="52" spans="1:20" ht="27" customHeight="1">
      <c r="A52" s="418"/>
      <c r="B52" s="46"/>
      <c r="C52" s="40"/>
      <c r="D52" s="40"/>
      <c r="E52" s="41"/>
      <c r="F52" s="41"/>
      <c r="G52" s="11"/>
      <c r="H52" s="11"/>
      <c r="I52" s="13" t="s">
        <v>10</v>
      </c>
      <c r="J52" s="14"/>
      <c r="K52" s="13" t="s">
        <v>10</v>
      </c>
      <c r="L52" s="14"/>
      <c r="M52" s="13" t="s">
        <v>10</v>
      </c>
      <c r="N52" s="14"/>
      <c r="O52" s="13" t="s">
        <v>11</v>
      </c>
      <c r="P52" s="14"/>
      <c r="Q52" s="13" t="s">
        <v>10</v>
      </c>
      <c r="R52" s="14"/>
      <c r="S52" s="13" t="s">
        <v>10</v>
      </c>
    </row>
    <row r="53" spans="1:20" ht="5.0999999999999996" customHeight="1">
      <c r="A53" s="418"/>
      <c r="B53" s="72"/>
      <c r="C53" s="48"/>
      <c r="D53" s="48"/>
      <c r="E53" s="49"/>
      <c r="F53" s="49"/>
      <c r="G53" s="49"/>
      <c r="H53" s="49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20" ht="9.9" customHeight="1">
      <c r="A54" s="418"/>
      <c r="B54" s="46"/>
      <c r="C54" s="40"/>
      <c r="D54" s="40"/>
      <c r="E54" s="41"/>
      <c r="F54" s="41"/>
      <c r="G54" s="41"/>
      <c r="H54" s="41"/>
      <c r="I54" s="47"/>
      <c r="J54" s="41"/>
      <c r="K54" s="47"/>
      <c r="L54" s="41"/>
      <c r="M54" s="47"/>
      <c r="N54" s="41"/>
      <c r="O54" s="47"/>
      <c r="P54" s="41"/>
      <c r="Q54" s="47"/>
      <c r="R54" s="41"/>
      <c r="S54" s="47"/>
    </row>
    <row r="55" spans="1:20">
      <c r="A55" s="418"/>
      <c r="B55" s="43"/>
      <c r="C55" s="40"/>
      <c r="D55" s="67" t="s">
        <v>152</v>
      </c>
      <c r="E55" s="47">
        <v>2022</v>
      </c>
      <c r="F55" s="40"/>
      <c r="G55" s="131">
        <f>'Jadual 9'!G55+'Jadual 10'!G55+'Jadual 11'!G55+'Jadual 12'!G55+'Jadual 13'!G55</f>
        <v>82416</v>
      </c>
      <c r="H55" s="73"/>
      <c r="I55" s="131">
        <f>'Jadual 9'!I55+'Jadual 10'!I55+'Jadual 11'!I55+'Jadual 12'!I55+'Jadual 13'!I55</f>
        <v>389508.28796377336</v>
      </c>
      <c r="J55" s="73"/>
      <c r="K55" s="131">
        <f>'Jadual 9'!K55+'Jadual 10'!K55+'Jadual 11'!K55+'Jadual 12'!K55+'Jadual 13'!K55</f>
        <v>289626.26391666825</v>
      </c>
      <c r="L55" s="73"/>
      <c r="M55" s="131">
        <f>'Jadual 9'!M55+'Jadual 10'!M55+'Jadual 11'!M55+'Jadual 12'!M55+'Jadual 13'!M55</f>
        <v>99882.024047104685</v>
      </c>
      <c r="N55" s="73"/>
      <c r="O55" s="131">
        <f>'Jadual 9'!O55+'Jadual 10'!O55+'Jadual 11'!O55+'Jadual 12'!O55+'Jadual 13'!O55</f>
        <v>820609</v>
      </c>
      <c r="P55" s="73"/>
      <c r="Q55" s="131">
        <f>'Jadual 9'!Q55+'Jadual 10'!Q55+'Jadual 11'!Q55+'Jadual 12'!Q55+'Jadual 13'!Q55</f>
        <v>31244.881580924848</v>
      </c>
      <c r="R55" s="73"/>
      <c r="S55" s="131">
        <f>'Jadual 9'!S55+'Jadual 10'!S55+'Jadual 11'!S55+'Jadual 12'!S55+'Jadual 13'!S55</f>
        <v>80453.042975740536</v>
      </c>
      <c r="T55" s="47"/>
    </row>
    <row r="56" spans="1:20">
      <c r="A56" s="418"/>
      <c r="B56" s="43"/>
      <c r="C56" s="40"/>
      <c r="D56" s="68"/>
      <c r="E56" s="40">
        <v>2015</v>
      </c>
      <c r="F56" s="40"/>
      <c r="G56" s="132">
        <f>'Jadual 9'!G56+'Jadual 10'!G56+'Jadual 11'!G56+'Jadual 12'!G56+'Jadual 13'!G56</f>
        <v>67931</v>
      </c>
      <c r="H56" s="113"/>
      <c r="I56" s="132">
        <f>'Jadual 9'!I56+'Jadual 10'!I56+'Jadual 11'!I56+'Jadual 12'!I56+'Jadual 13'!I56</f>
        <v>213874.69758593917</v>
      </c>
      <c r="J56" s="113"/>
      <c r="K56" s="132">
        <f>'Jadual 9'!K56+'Jadual 10'!K56+'Jadual 11'!K56+'Jadual 12'!K56+'Jadual 13'!K56</f>
        <v>150705.86062591069</v>
      </c>
      <c r="L56" s="113"/>
      <c r="M56" s="132">
        <f>'Jadual 9'!M56+'Jadual 10'!M56+'Jadual 11'!M56+'Jadual 12'!M56+'Jadual 13'!M56</f>
        <v>63168.836960028522</v>
      </c>
      <c r="N56" s="113"/>
      <c r="O56" s="132">
        <f>'Jadual 9'!O56+'Jadual 10'!O56+'Jadual 11'!O56+'Jadual 12'!O56+'Jadual 13'!O56</f>
        <v>641868</v>
      </c>
      <c r="P56" s="113"/>
      <c r="Q56" s="132">
        <f>'Jadual 9'!Q56+'Jadual 10'!Q56+'Jadual 11'!Q56+'Jadual 12'!Q56+'Jadual 13'!Q56</f>
        <v>19070.809791120453</v>
      </c>
      <c r="R56" s="113"/>
      <c r="S56" s="132">
        <f>'Jadual 9'!S56+'Jadual 10'!S56+'Jadual 11'!S56+'Jadual 12'!S56+'Jadual 13'!S56</f>
        <v>62798.02030188794</v>
      </c>
      <c r="T56" s="40"/>
    </row>
    <row r="57" spans="1:20">
      <c r="A57" s="418"/>
      <c r="B57" s="43"/>
      <c r="C57" s="40"/>
      <c r="D57" s="68"/>
      <c r="E57" s="40"/>
      <c r="F57" s="40"/>
      <c r="G57" s="132"/>
      <c r="H57" s="113"/>
      <c r="I57" s="132"/>
      <c r="J57" s="113"/>
      <c r="K57" s="132"/>
      <c r="L57" s="113"/>
      <c r="M57" s="132"/>
      <c r="N57" s="113"/>
      <c r="O57" s="132"/>
      <c r="P57" s="113"/>
      <c r="Q57" s="132"/>
      <c r="R57" s="113"/>
      <c r="S57" s="132"/>
      <c r="T57" s="40"/>
    </row>
    <row r="58" spans="1:20" ht="9.9" customHeight="1">
      <c r="A58" s="418"/>
      <c r="B58" s="43"/>
      <c r="C58" s="40"/>
      <c r="D58" s="40"/>
      <c r="E58" s="41"/>
      <c r="F58" s="41"/>
      <c r="G58" s="131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31"/>
      <c r="T58" s="41"/>
    </row>
    <row r="59" spans="1:20">
      <c r="A59" s="418"/>
      <c r="B59" s="43"/>
      <c r="C59" s="40"/>
      <c r="D59" s="67" t="s">
        <v>153</v>
      </c>
      <c r="E59" s="47">
        <v>2022</v>
      </c>
      <c r="F59" s="40"/>
      <c r="G59" s="131">
        <f>'Jadual 9'!G59+'Jadual 10'!G59+'Jadual 11'!G59+'Jadual 12'!G59+'Jadual 13'!G59</f>
        <v>68267</v>
      </c>
      <c r="H59" s="131"/>
      <c r="I59" s="131">
        <f>'Jadual 9'!I59+'Jadual 10'!I59+'Jadual 11'!I59+'Jadual 12'!I59+'Jadual 13'!I59</f>
        <v>182473.62478504892</v>
      </c>
      <c r="J59" s="131"/>
      <c r="K59" s="131">
        <f>'Jadual 9'!K59+'Jadual 10'!K59+'Jadual 11'!K59+'Jadual 12'!K59+'Jadual 13'!K59</f>
        <v>85554.723392151049</v>
      </c>
      <c r="L59" s="131"/>
      <c r="M59" s="131">
        <f>'Jadual 9'!M59+'Jadual 10'!M59+'Jadual 11'!M59+'Jadual 12'!M59+'Jadual 13'!M59</f>
        <v>96918.901392897838</v>
      </c>
      <c r="N59" s="131"/>
      <c r="O59" s="131">
        <f>'Jadual 9'!O59+'Jadual 10'!O59+'Jadual 11'!O59+'Jadual 12'!O59+'Jadual 13'!O59</f>
        <v>610058</v>
      </c>
      <c r="P59" s="131"/>
      <c r="Q59" s="131">
        <f>'Jadual 9'!Q59+'Jadual 10'!Q59+'Jadual 11'!Q59+'Jadual 12'!Q59+'Jadual 13'!Q59</f>
        <v>14602.531612144285</v>
      </c>
      <c r="R59" s="131"/>
      <c r="S59" s="131">
        <f>'Jadual 9'!S59+'Jadual 10'!S59+'Jadual 11'!S59+'Jadual 12'!S59+'Jadual 13'!S59</f>
        <v>120290.17466630673</v>
      </c>
      <c r="T59" s="47"/>
    </row>
    <row r="60" spans="1:20">
      <c r="A60" s="418"/>
      <c r="B60" s="43"/>
      <c r="C60" s="40"/>
      <c r="D60" s="68"/>
      <c r="E60" s="40">
        <v>2015</v>
      </c>
      <c r="F60" s="40"/>
      <c r="G60" s="132">
        <f>'Jadual 9'!G60+'Jadual 10'!G60+'Jadual 11'!G60+'Jadual 12'!G60+'Jadual 13'!G60</f>
        <v>56754</v>
      </c>
      <c r="H60" s="113"/>
      <c r="I60" s="132">
        <f>'Jadual 9'!I60+'Jadual 10'!I60+'Jadual 11'!I60+'Jadual 12'!I60+'Jadual 13'!I60</f>
        <v>119800.61729651</v>
      </c>
      <c r="J60" s="113"/>
      <c r="K60" s="132">
        <f>'Jadual 9'!K60+'Jadual 10'!K60+'Jadual 11'!K60+'Jadual 12'!K60+'Jadual 13'!K60</f>
        <v>63514.663505376513</v>
      </c>
      <c r="L60" s="113"/>
      <c r="M60" s="132">
        <f>'Jadual 9'!M60+'Jadual 10'!M60+'Jadual 11'!M60+'Jadual 12'!M60+'Jadual 13'!M60</f>
        <v>56285.953791133579</v>
      </c>
      <c r="N60" s="113"/>
      <c r="O60" s="132">
        <f>'Jadual 9'!O60+'Jadual 10'!O60+'Jadual 11'!O60+'Jadual 12'!O60+'Jadual 13'!O60</f>
        <v>566395</v>
      </c>
      <c r="P60" s="113"/>
      <c r="Q60" s="132">
        <f>'Jadual 9'!Q60+'Jadual 10'!Q60+'Jadual 11'!Q60+'Jadual 12'!Q60+'Jadual 13'!Q60</f>
        <v>10186.94821405127</v>
      </c>
      <c r="R60" s="113"/>
      <c r="S60" s="132">
        <f>'Jadual 9'!S60+'Jadual 10'!S60+'Jadual 11'!S60+'Jadual 12'!S60+'Jadual 13'!S60</f>
        <v>84288.741767719694</v>
      </c>
      <c r="T60" s="40"/>
    </row>
    <row r="61" spans="1:20">
      <c r="A61" s="418"/>
      <c r="B61" s="43"/>
      <c r="C61" s="40"/>
      <c r="D61" s="68"/>
      <c r="E61" s="40"/>
      <c r="F61" s="40"/>
      <c r="G61" s="132"/>
      <c r="H61" s="113"/>
      <c r="I61" s="132"/>
      <c r="J61" s="113"/>
      <c r="K61" s="132"/>
      <c r="L61" s="113"/>
      <c r="M61" s="132"/>
      <c r="N61" s="113"/>
      <c r="O61" s="132"/>
      <c r="P61" s="113"/>
      <c r="Q61" s="132"/>
      <c r="R61" s="113"/>
      <c r="S61" s="132"/>
      <c r="T61" s="40"/>
    </row>
    <row r="62" spans="1:20" ht="9.9" customHeight="1">
      <c r="A62" s="418"/>
      <c r="B62" s="43"/>
      <c r="C62" s="40"/>
      <c r="D62" s="64"/>
      <c r="E62" s="41"/>
      <c r="F62" s="41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41"/>
    </row>
    <row r="63" spans="1:20">
      <c r="A63" s="418"/>
      <c r="B63" s="43"/>
      <c r="C63" s="40"/>
      <c r="D63" s="67" t="s">
        <v>154</v>
      </c>
      <c r="E63" s="47">
        <v>2022</v>
      </c>
      <c r="F63" s="40"/>
      <c r="G63" s="131">
        <f>'Jadual 9'!G63+'Jadual 10'!G63+'Jadual 11'!G63+'Jadual 12'!G63+'Jadual 13'!G63</f>
        <v>70626</v>
      </c>
      <c r="H63" s="131"/>
      <c r="I63" s="131">
        <f>'Jadual 9'!I63+'Jadual 10'!I63+'Jadual 11'!I63+'Jadual 12'!I63+'Jadual 13'!I63</f>
        <v>356650.47464085137</v>
      </c>
      <c r="J63" s="131"/>
      <c r="K63" s="131">
        <f>'Jadual 9'!K63+'Jadual 10'!K63+'Jadual 11'!K63+'Jadual 12'!K63+'Jadual 13'!K63</f>
        <v>191232.8310698797</v>
      </c>
      <c r="L63" s="131"/>
      <c r="M63" s="131">
        <f>'Jadual 9'!M63+'Jadual 10'!M63+'Jadual 11'!M63+'Jadual 12'!M63+'Jadual 13'!M63</f>
        <v>165417.64357097191</v>
      </c>
      <c r="N63" s="131"/>
      <c r="O63" s="131">
        <f>'Jadual 9'!O63+'Jadual 10'!O63+'Jadual 11'!O63+'Jadual 12'!O63+'Jadual 13'!O63</f>
        <v>624354</v>
      </c>
      <c r="P63" s="131"/>
      <c r="Q63" s="131">
        <f>'Jadual 9'!Q63+'Jadual 10'!Q63+'Jadual 11'!Q63+'Jadual 12'!Q63+'Jadual 13'!Q63</f>
        <v>20223.2015993307</v>
      </c>
      <c r="R63" s="131"/>
      <c r="S63" s="131">
        <f>'Jadual 9'!S63+'Jadual 10'!S63+'Jadual 11'!S63+'Jadual 12'!S63+'Jadual 13'!S63</f>
        <v>227858.07741815582</v>
      </c>
      <c r="T63" s="47"/>
    </row>
    <row r="64" spans="1:20">
      <c r="A64" s="418"/>
      <c r="B64" s="43"/>
      <c r="C64" s="40"/>
      <c r="D64" s="68"/>
      <c r="E64" s="40">
        <v>2015</v>
      </c>
      <c r="F64" s="40"/>
      <c r="G64" s="132">
        <f>'Jadual 9'!G64+'Jadual 10'!G64+'Jadual 11'!G64+'Jadual 12'!G64+'Jadual 13'!G64</f>
        <v>59926</v>
      </c>
      <c r="H64" s="113"/>
      <c r="I64" s="132">
        <f>'Jadual 9'!I64+'Jadual 10'!I64+'Jadual 11'!I64+'Jadual 12'!I64+'Jadual 13'!I64</f>
        <v>209700.53592702758</v>
      </c>
      <c r="J64" s="113"/>
      <c r="K64" s="132">
        <f>'Jadual 9'!K64+'Jadual 10'!K64+'Jadual 11'!K64+'Jadual 12'!K64+'Jadual 13'!K64</f>
        <v>108540.77868448712</v>
      </c>
      <c r="L64" s="113"/>
      <c r="M64" s="132">
        <f>'Jadual 9'!M64+'Jadual 10'!M64+'Jadual 11'!M64+'Jadual 12'!M64+'Jadual 13'!M64</f>
        <v>101159.75724254048</v>
      </c>
      <c r="N64" s="113"/>
      <c r="O64" s="132">
        <f>'Jadual 9'!O64+'Jadual 10'!O64+'Jadual 11'!O64+'Jadual 12'!O64+'Jadual 13'!O64</f>
        <v>565268</v>
      </c>
      <c r="P64" s="113"/>
      <c r="Q64" s="132">
        <f>'Jadual 9'!Q64+'Jadual 10'!Q64+'Jadual 11'!Q64+'Jadual 12'!Q64+'Jadual 13'!Q64</f>
        <v>14156.35937137665</v>
      </c>
      <c r="R64" s="113"/>
      <c r="S64" s="132">
        <f>'Jadual 9'!S64+'Jadual 10'!S64+'Jadual 11'!S64+'Jadual 12'!S64+'Jadual 13'!S64</f>
        <v>114002.78310992409</v>
      </c>
      <c r="T64" s="40"/>
    </row>
    <row r="65" spans="1:20">
      <c r="A65" s="418"/>
      <c r="B65" s="43"/>
      <c r="C65" s="40"/>
      <c r="D65" s="68"/>
      <c r="E65" s="40"/>
      <c r="F65" s="40"/>
      <c r="G65" s="132"/>
      <c r="H65" s="113"/>
      <c r="I65" s="132"/>
      <c r="J65" s="113"/>
      <c r="K65" s="132"/>
      <c r="L65" s="113"/>
      <c r="M65" s="132"/>
      <c r="N65" s="113"/>
      <c r="O65" s="132"/>
      <c r="P65" s="113"/>
      <c r="Q65" s="132"/>
      <c r="R65" s="113"/>
      <c r="S65" s="132"/>
      <c r="T65" s="40"/>
    </row>
    <row r="66" spans="1:20" ht="9.9" customHeight="1">
      <c r="A66" s="418"/>
      <c r="B66" s="43"/>
      <c r="C66" s="40"/>
      <c r="D66" s="64"/>
      <c r="E66" s="41"/>
      <c r="F66" s="41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41"/>
    </row>
    <row r="67" spans="1:20">
      <c r="A67" s="418"/>
      <c r="B67" s="43"/>
      <c r="C67" s="40"/>
      <c r="D67" s="67" t="s">
        <v>155</v>
      </c>
      <c r="E67" s="47">
        <v>2022</v>
      </c>
      <c r="F67" s="40"/>
      <c r="G67" s="131">
        <f>'Jadual 9'!G67+'Jadual 10'!G67+'Jadual 11'!G67+'Jadual 12'!G67+'Jadual 13'!G67</f>
        <v>270363</v>
      </c>
      <c r="H67" s="131"/>
      <c r="I67" s="131">
        <f>'Jadual 9'!I67+'Jadual 10'!I67+'Jadual 11'!I67+'Jadual 12'!I67+'Jadual 13'!I67</f>
        <v>1069621.2285586777</v>
      </c>
      <c r="J67" s="131"/>
      <c r="K67" s="131">
        <f>'Jadual 9'!K67+'Jadual 10'!K67+'Jadual 11'!K67+'Jadual 12'!K67+'Jadual 13'!K67</f>
        <v>652077.1182839789</v>
      </c>
      <c r="L67" s="131"/>
      <c r="M67" s="131">
        <f>'Jadual 9'!M67+'Jadual 10'!M67+'Jadual 11'!M67+'Jadual 12'!M67+'Jadual 13'!M67</f>
        <v>417544.11027469882</v>
      </c>
      <c r="N67" s="131"/>
      <c r="O67" s="131">
        <f>'Jadual 9'!O67+'Jadual 10'!O67+'Jadual 11'!O67+'Jadual 12'!O67+'Jadual 13'!O67</f>
        <v>2665725</v>
      </c>
      <c r="P67" s="131"/>
      <c r="Q67" s="131">
        <f>'Jadual 9'!Q67+'Jadual 10'!Q67+'Jadual 11'!Q67+'Jadual 12'!Q67+'Jadual 13'!Q67</f>
        <v>106212.26652300867</v>
      </c>
      <c r="R67" s="131"/>
      <c r="S67" s="131">
        <f>'Jadual 9'!S67+'Jadual 10'!S67+'Jadual 11'!S67+'Jadual 12'!S67+'Jadual 13'!S67</f>
        <v>454671.73010203691</v>
      </c>
      <c r="T67" s="47"/>
    </row>
    <row r="68" spans="1:20">
      <c r="A68" s="418"/>
      <c r="B68" s="43"/>
      <c r="C68" s="40"/>
      <c r="D68" s="68"/>
      <c r="E68" s="40">
        <v>2015</v>
      </c>
      <c r="F68" s="40"/>
      <c r="G68" s="132">
        <f>'Jadual 9'!G68+'Jadual 10'!G68+'Jadual 11'!G68+'Jadual 12'!G68+'Jadual 13'!G68</f>
        <v>183259</v>
      </c>
      <c r="H68" s="113"/>
      <c r="I68" s="132">
        <f>'Jadual 9'!I68+'Jadual 10'!I68+'Jadual 11'!I68+'Jadual 12'!I68+'Jadual 13'!I68</f>
        <v>649787.2446410507</v>
      </c>
      <c r="J68" s="113"/>
      <c r="K68" s="132">
        <f>'Jadual 9'!K68+'Jadual 10'!K68+'Jadual 11'!K68+'Jadual 12'!K68+'Jadual 13'!K68</f>
        <v>403583.11176469689</v>
      </c>
      <c r="L68" s="113"/>
      <c r="M68" s="132">
        <f>'Jadual 9'!M68+'Jadual 10'!M68+'Jadual 11'!M68+'Jadual 12'!M68+'Jadual 13'!M68</f>
        <v>246204.1328763538</v>
      </c>
      <c r="N68" s="113"/>
      <c r="O68" s="132">
        <f>'Jadual 9'!O68+'Jadual 10'!O68+'Jadual 11'!O68+'Jadual 12'!O68+'Jadual 13'!O68</f>
        <v>2292029</v>
      </c>
      <c r="P68" s="113"/>
      <c r="Q68" s="132">
        <f>'Jadual 9'!Q68+'Jadual 10'!Q68+'Jadual 11'!Q68+'Jadual 12'!Q68+'Jadual 13'!Q68</f>
        <v>72840.562265820656</v>
      </c>
      <c r="R68" s="113"/>
      <c r="S68" s="132">
        <f>'Jadual 9'!S68+'Jadual 10'!S68+'Jadual 11'!S68+'Jadual 12'!S68+'Jadual 13'!S68</f>
        <v>349838.11829969904</v>
      </c>
      <c r="T68" s="40"/>
    </row>
    <row r="69" spans="1:20">
      <c r="A69" s="418"/>
      <c r="B69" s="43"/>
      <c r="C69" s="40"/>
      <c r="D69" s="68"/>
      <c r="E69" s="40"/>
      <c r="F69" s="40"/>
      <c r="G69" s="132"/>
      <c r="H69" s="113"/>
      <c r="I69" s="132"/>
      <c r="J69" s="113"/>
      <c r="K69" s="132"/>
      <c r="L69" s="113"/>
      <c r="M69" s="132"/>
      <c r="N69" s="113"/>
      <c r="O69" s="132"/>
      <c r="P69" s="113"/>
      <c r="Q69" s="132"/>
      <c r="R69" s="113"/>
      <c r="S69" s="132"/>
      <c r="T69" s="40"/>
    </row>
    <row r="70" spans="1:20" ht="9.9" customHeight="1">
      <c r="A70" s="418"/>
      <c r="B70" s="43"/>
      <c r="C70" s="40"/>
      <c r="D70" s="64"/>
      <c r="E70" s="41"/>
      <c r="F70" s="41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41"/>
    </row>
    <row r="71" spans="1:20">
      <c r="A71" s="418"/>
      <c r="B71" s="43"/>
      <c r="C71" s="40"/>
      <c r="D71" s="67" t="s">
        <v>156</v>
      </c>
      <c r="E71" s="47">
        <v>2022</v>
      </c>
      <c r="F71" s="40"/>
      <c r="G71" s="131">
        <f>'Jadual 9'!G71+'Jadual 10'!G71+'Jadual 11'!G71+'Jadual 12'!G71+'Jadual 13'!G71</f>
        <v>33881</v>
      </c>
      <c r="H71" s="131"/>
      <c r="I71" s="131">
        <f>'Jadual 9'!I71+'Jadual 10'!I71+'Jadual 11'!I71+'Jadual 12'!I71+'Jadual 13'!I71</f>
        <v>68702.652196854906</v>
      </c>
      <c r="J71" s="131"/>
      <c r="K71" s="131">
        <f>'Jadual 9'!K71+'Jadual 10'!K71+'Jadual 11'!K71+'Jadual 12'!K71+'Jadual 13'!K71</f>
        <v>43387.386689576982</v>
      </c>
      <c r="L71" s="131"/>
      <c r="M71" s="131">
        <f>'Jadual 9'!M71+'Jadual 10'!M71+'Jadual 11'!M71+'Jadual 12'!M71+'Jadual 13'!M71</f>
        <v>25315.265507277927</v>
      </c>
      <c r="N71" s="131"/>
      <c r="O71" s="131">
        <f>'Jadual 9'!O71+'Jadual 10'!O71+'Jadual 11'!O71+'Jadual 12'!O71+'Jadual 13'!O71</f>
        <v>204370</v>
      </c>
      <c r="P71" s="131"/>
      <c r="Q71" s="131">
        <f>'Jadual 9'!Q71+'Jadual 10'!Q71+'Jadual 11'!Q71+'Jadual 12'!Q71+'Jadual 13'!Q71</f>
        <v>5080.870716768326</v>
      </c>
      <c r="R71" s="131"/>
      <c r="S71" s="131">
        <f>'Jadual 9'!S71+'Jadual 10'!S71+'Jadual 11'!S71+'Jadual 12'!S71+'Jadual 13'!S71</f>
        <v>23970.857855503495</v>
      </c>
      <c r="T71" s="47"/>
    </row>
    <row r="72" spans="1:20">
      <c r="A72" s="418"/>
      <c r="B72" s="43"/>
      <c r="C72" s="40"/>
      <c r="D72" s="68"/>
      <c r="E72" s="40">
        <v>2015</v>
      </c>
      <c r="F72" s="40"/>
      <c r="G72" s="132">
        <f>'Jadual 9'!G72+'Jadual 10'!G72+'Jadual 11'!G72+'Jadual 12'!G72+'Jadual 13'!G72</f>
        <v>29555</v>
      </c>
      <c r="H72" s="113"/>
      <c r="I72" s="132">
        <f>'Jadual 9'!I72+'Jadual 10'!I72+'Jadual 11'!I72+'Jadual 12'!I72+'Jadual 13'!I72</f>
        <v>53196.803097104777</v>
      </c>
      <c r="J72" s="113"/>
      <c r="K72" s="132">
        <f>'Jadual 9'!K72+'Jadual 10'!K72+'Jadual 11'!K72+'Jadual 12'!K72+'Jadual 13'!K72</f>
        <v>33514.990731511898</v>
      </c>
      <c r="L72" s="113"/>
      <c r="M72" s="132">
        <f>'Jadual 9'!M72+'Jadual 10'!M72+'Jadual 11'!M72+'Jadual 12'!M72+'Jadual 13'!M72</f>
        <v>19681.812365592879</v>
      </c>
      <c r="N72" s="113"/>
      <c r="O72" s="132">
        <f>'Jadual 9'!O72+'Jadual 10'!O72+'Jadual 11'!O72+'Jadual 12'!O72+'Jadual 13'!O72</f>
        <v>181500</v>
      </c>
      <c r="P72" s="113"/>
      <c r="Q72" s="132">
        <f>'Jadual 9'!Q72+'Jadual 10'!Q72+'Jadual 11'!Q72+'Jadual 12'!Q72+'Jadual 13'!Q72</f>
        <v>3617.7818510339366</v>
      </c>
      <c r="R72" s="113"/>
      <c r="S72" s="132">
        <f>'Jadual 9'!S72+'Jadual 10'!S72+'Jadual 11'!S72+'Jadual 12'!S72+'Jadual 13'!S72</f>
        <v>30772.437786893432</v>
      </c>
      <c r="T72" s="40"/>
    </row>
    <row r="73" spans="1:20">
      <c r="A73" s="418"/>
      <c r="B73" s="43"/>
      <c r="C73" s="40"/>
      <c r="D73" s="68"/>
      <c r="E73" s="40"/>
      <c r="F73" s="40"/>
      <c r="G73" s="132"/>
      <c r="H73" s="113"/>
      <c r="I73" s="132"/>
      <c r="J73" s="113"/>
      <c r="K73" s="132"/>
      <c r="L73" s="113"/>
      <c r="M73" s="132"/>
      <c r="N73" s="113"/>
      <c r="O73" s="132"/>
      <c r="P73" s="113"/>
      <c r="Q73" s="132"/>
      <c r="R73" s="113"/>
      <c r="S73" s="132"/>
      <c r="T73" s="40"/>
    </row>
    <row r="74" spans="1:20" ht="9" customHeight="1">
      <c r="A74" s="418"/>
      <c r="B74" s="43"/>
      <c r="C74" s="40"/>
      <c r="D74" s="64"/>
      <c r="E74" s="41"/>
      <c r="F74" s="41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3"/>
      <c r="T74" s="41"/>
    </row>
    <row r="75" spans="1:20">
      <c r="A75" s="418"/>
      <c r="B75" s="43"/>
      <c r="C75" s="40"/>
      <c r="D75" s="67" t="s">
        <v>157</v>
      </c>
      <c r="E75" s="47">
        <v>2022</v>
      </c>
      <c r="F75" s="40"/>
      <c r="G75" s="131">
        <f>'Jadual 9'!G95+'Jadual 10'!G94+'Jadual 11'!G75+'Jadual 12'!G75+'Jadual 13'!G75</f>
        <v>136305</v>
      </c>
      <c r="H75" s="131"/>
      <c r="I75" s="131">
        <f>'Jadual 9'!I95+'Jadual 10'!I94+'Jadual 11'!I75+'Jadual 12'!I75+'Jadual 13'!I75</f>
        <v>557267.4142461404</v>
      </c>
      <c r="J75" s="131"/>
      <c r="K75" s="131">
        <f>'Jadual 9'!K95+'Jadual 10'!K94+'Jadual 11'!K75+'Jadual 12'!K75+'Jadual 13'!K75</f>
        <v>258378.61316106594</v>
      </c>
      <c r="L75" s="131"/>
      <c r="M75" s="131">
        <f>'Jadual 9'!M95+'Jadual 10'!M94+'Jadual 11'!M75+'Jadual 12'!M75+'Jadual 13'!M75</f>
        <v>298888.80108507449</v>
      </c>
      <c r="N75" s="131"/>
      <c r="O75" s="131">
        <f>'Jadual 9'!O95+'Jadual 10'!O94+'Jadual 11'!O75+'Jadual 12'!O75+'Jadual 13'!O75</f>
        <v>1612225</v>
      </c>
      <c r="P75" s="131"/>
      <c r="Q75" s="131">
        <f>'Jadual 9'!Q95+'Jadual 10'!Q94+'Jadual 11'!Q75+'Jadual 12'!Q75+'Jadual 13'!Q75</f>
        <v>76199.869696754962</v>
      </c>
      <c r="R75" s="131"/>
      <c r="S75" s="131">
        <f>'Jadual 9'!S95+'Jadual 10'!S94+'Jadual 11'!S75+'Jadual 12'!S75+'Jadual 13'!S75</f>
        <v>554266.88686881389</v>
      </c>
      <c r="T75" s="47"/>
    </row>
    <row r="76" spans="1:20">
      <c r="A76" s="418"/>
      <c r="B76" s="43"/>
      <c r="C76" s="40"/>
      <c r="D76" s="68"/>
      <c r="E76" s="40">
        <v>2015</v>
      </c>
      <c r="F76" s="40"/>
      <c r="G76" s="132">
        <f>'Jadual 9'!G96+'Jadual 10'!G95+'Jadual 11'!G76+'Jadual 12'!G76+'Jadual 13'!G76</f>
        <v>136641</v>
      </c>
      <c r="H76" s="132"/>
      <c r="I76" s="132">
        <f>'Jadual 9'!I96+'Jadual 10'!I95+'Jadual 11'!I76+'Jadual 12'!I76+'Jadual 13'!I76</f>
        <v>440195.80870639603</v>
      </c>
      <c r="J76" s="132"/>
      <c r="K76" s="132">
        <f>'Jadual 9'!K96+'Jadual 10'!K95+'Jadual 11'!K76+'Jadual 12'!K76+'Jadual 13'!K76</f>
        <v>213180.90907998598</v>
      </c>
      <c r="L76" s="132"/>
      <c r="M76" s="132">
        <f>'Jadual 9'!M96+'Jadual 10'!M95+'Jadual 11'!M76+'Jadual 12'!M76+'Jadual 13'!M76</f>
        <v>227014.89962640998</v>
      </c>
      <c r="N76" s="132"/>
      <c r="O76" s="132">
        <f>'Jadual 9'!O96+'Jadual 10'!O95+'Jadual 11'!O76+'Jadual 12'!O76+'Jadual 13'!O76</f>
        <v>1442693</v>
      </c>
      <c r="P76" s="132"/>
      <c r="Q76" s="132">
        <f>'Jadual 9'!Q96+'Jadual 10'!Q95+'Jadual 11'!Q76+'Jadual 12'!Q76+'Jadual 13'!Q76</f>
        <v>53729.768482765401</v>
      </c>
      <c r="R76" s="132"/>
      <c r="S76" s="132">
        <f>'Jadual 9'!S96+'Jadual 10'!S95+'Jadual 11'!S76+'Jadual 12'!S76+'Jadual 13'!S76</f>
        <v>424956.36286962003</v>
      </c>
      <c r="T76" s="40"/>
    </row>
    <row r="77" spans="1:20">
      <c r="A77" s="418"/>
      <c r="B77" s="43"/>
      <c r="C77" s="40"/>
      <c r="D77" s="68"/>
      <c r="E77" s="40"/>
      <c r="F77" s="40"/>
      <c r="G77" s="132"/>
      <c r="H77" s="113"/>
      <c r="I77" s="132"/>
      <c r="J77" s="113"/>
      <c r="K77" s="132"/>
      <c r="L77" s="113"/>
      <c r="M77" s="132"/>
      <c r="N77" s="113"/>
      <c r="O77" s="132"/>
      <c r="P77" s="113"/>
      <c r="Q77" s="132"/>
      <c r="R77" s="113"/>
      <c r="S77" s="132"/>
      <c r="T77" s="40"/>
    </row>
    <row r="78" spans="1:20" ht="9" customHeight="1">
      <c r="A78" s="418"/>
      <c r="B78" s="43"/>
      <c r="C78" s="40"/>
      <c r="D78" s="64"/>
      <c r="E78" s="41"/>
      <c r="F78" s="41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41"/>
    </row>
    <row r="79" spans="1:20">
      <c r="A79" s="418"/>
      <c r="B79" s="43"/>
      <c r="C79" s="40"/>
      <c r="D79" s="67" t="s">
        <v>158</v>
      </c>
      <c r="E79" s="47">
        <v>2022</v>
      </c>
      <c r="F79" s="40"/>
      <c r="G79" s="131">
        <f>'Jadual 9'!G99+'Jadual 10'!G98+'Jadual 11'!G79+'Jadual 12'!G79+'Jadual 13'!G79</f>
        <v>2885</v>
      </c>
      <c r="H79" s="131"/>
      <c r="I79" s="131">
        <f>'Jadual 9'!I99+'Jadual 10'!I98+'Jadual 11'!I79+'Jadual 12'!I79+'Jadual 13'!I79</f>
        <v>13114.652117052899</v>
      </c>
      <c r="J79" s="131"/>
      <c r="K79" s="131">
        <f>'Jadual 9'!K99+'Jadual 10'!K98+'Jadual 11'!K79+'Jadual 12'!K79+'Jadual 13'!K79</f>
        <v>5387.7922385181409</v>
      </c>
      <c r="L79" s="131"/>
      <c r="M79" s="131">
        <f>'Jadual 9'!M99+'Jadual 10'!M98+'Jadual 11'!M79+'Jadual 12'!M79+'Jadual 13'!M79</f>
        <v>7726.8598785347604</v>
      </c>
      <c r="N79" s="131"/>
      <c r="O79" s="131">
        <f>'Jadual 9'!O99+'Jadual 10'!O98+'Jadual 11'!O79+'Jadual 12'!O79+'Jadual 13'!O79</f>
        <v>25799</v>
      </c>
      <c r="P79" s="131"/>
      <c r="Q79" s="131">
        <f>'Jadual 9'!Q99+'Jadual 10'!Q98+'Jadual 11'!Q79+'Jadual 12'!Q79+'Jadual 13'!Q79</f>
        <v>944.02066189362404</v>
      </c>
      <c r="R79" s="131"/>
      <c r="S79" s="131">
        <f>'Jadual 9'!S99+'Jadual 10'!S98+'Jadual 11'!S79+'Jadual 12'!S79+'Jadual 13'!S79</f>
        <v>5442.9479572559976</v>
      </c>
      <c r="T79" s="47"/>
    </row>
    <row r="80" spans="1:20">
      <c r="A80" s="418"/>
      <c r="B80" s="43"/>
      <c r="C80" s="40"/>
      <c r="D80" s="68"/>
      <c r="E80" s="40">
        <v>2015</v>
      </c>
      <c r="F80" s="40"/>
      <c r="G80" s="132">
        <f>'Jadual 9'!G100+'Jadual 10'!G99+'Jadual 11'!G80+'Jadual 12'!G80+'Jadual 13'!G80</f>
        <v>2603</v>
      </c>
      <c r="H80" s="132"/>
      <c r="I80" s="132">
        <f>'Jadual 9'!I100+'Jadual 10'!I99+'Jadual 11'!I80+'Jadual 12'!I80+'Jadual 13'!I80</f>
        <v>9756.643504422369</v>
      </c>
      <c r="J80" s="132"/>
      <c r="K80" s="132">
        <f>'Jadual 9'!K100+'Jadual 10'!K99+'Jadual 11'!K80+'Jadual 12'!K80+'Jadual 13'!K80</f>
        <v>4080.3807377651001</v>
      </c>
      <c r="L80" s="132"/>
      <c r="M80" s="132">
        <f>'Jadual 9'!M100+'Jadual 10'!M99+'Jadual 11'!M80+'Jadual 12'!M80+'Jadual 13'!M80</f>
        <v>5676.2627666572698</v>
      </c>
      <c r="N80" s="132"/>
      <c r="O80" s="132">
        <f>'Jadual 9'!O100+'Jadual 10'!O99+'Jadual 11'!O80+'Jadual 12'!O80+'Jadual 13'!O80</f>
        <v>22028</v>
      </c>
      <c r="P80" s="132"/>
      <c r="Q80" s="132">
        <f>'Jadual 9'!Q100+'Jadual 10'!Q99+'Jadual 11'!Q80+'Jadual 12'!Q80+'Jadual 13'!Q80</f>
        <v>670.36421941604101</v>
      </c>
      <c r="R80" s="132"/>
      <c r="S80" s="132">
        <f>'Jadual 9'!S100+'Jadual 10'!S99+'Jadual 11'!S80+'Jadual 12'!S80+'Jadual 13'!S80</f>
        <v>6072.32392173063</v>
      </c>
      <c r="T80" s="40"/>
    </row>
    <row r="81" spans="1:20">
      <c r="A81" s="418"/>
      <c r="B81" s="43"/>
      <c r="C81" s="40"/>
      <c r="D81" s="68"/>
      <c r="E81" s="40"/>
      <c r="F81" s="40"/>
      <c r="G81" s="132"/>
      <c r="H81" s="134"/>
      <c r="I81" s="132"/>
      <c r="J81" s="134"/>
      <c r="K81" s="132"/>
      <c r="L81" s="134"/>
      <c r="M81" s="132"/>
      <c r="N81" s="134"/>
      <c r="O81" s="132"/>
      <c r="P81" s="134"/>
      <c r="Q81" s="132"/>
      <c r="R81" s="134"/>
      <c r="S81" s="132"/>
      <c r="T81" s="40"/>
    </row>
    <row r="82" spans="1:20" ht="9" customHeight="1">
      <c r="A82" s="418"/>
      <c r="B82" s="43"/>
      <c r="C82" s="40"/>
      <c r="D82" s="64"/>
      <c r="E82" s="41"/>
      <c r="F82" s="41"/>
      <c r="G82" s="135"/>
      <c r="H82" s="135"/>
      <c r="I82" s="135"/>
      <c r="J82" s="135"/>
      <c r="K82" s="135"/>
      <c r="L82" s="135"/>
      <c r="M82" s="131"/>
      <c r="N82" s="135"/>
      <c r="O82" s="135"/>
      <c r="P82" s="135"/>
      <c r="Q82" s="135"/>
      <c r="R82" s="135"/>
      <c r="S82" s="135"/>
      <c r="T82" s="41"/>
    </row>
    <row r="83" spans="1:20">
      <c r="A83" s="418"/>
      <c r="B83" s="43"/>
      <c r="C83" s="40"/>
      <c r="D83" s="67" t="s">
        <v>159</v>
      </c>
      <c r="E83" s="47">
        <v>2022</v>
      </c>
      <c r="F83" s="40"/>
      <c r="G83" s="131">
        <f>'Jadual 9'!G103+'Jadual 10'!G102+'Jadual 11'!G83+'Jadual 12'!G83+'Jadual 13'!G83</f>
        <v>1579</v>
      </c>
      <c r="H83" s="131"/>
      <c r="I83" s="131">
        <f>'Jadual 9'!I103+'Jadual 10'!I102+'Jadual 11'!I83+'Jadual 12'!I83+'Jadual 13'!I83</f>
        <v>5232.9487027698897</v>
      </c>
      <c r="J83" s="131"/>
      <c r="K83" s="131">
        <f>'Jadual 9'!K103+'Jadual 10'!K102+'Jadual 11'!K83+'Jadual 12'!K83+'Jadual 13'!K83</f>
        <v>2332.3507207254297</v>
      </c>
      <c r="L83" s="131"/>
      <c r="M83" s="131">
        <f>'Jadual 9'!M103+'Jadual 10'!M102+'Jadual 11'!M83+'Jadual 12'!M83+'Jadual 13'!M83</f>
        <v>2900.59798204445</v>
      </c>
      <c r="N83" s="131"/>
      <c r="O83" s="131">
        <f>'Jadual 9'!O103+'Jadual 10'!O102+'Jadual 11'!O83+'Jadual 12'!O83+'Jadual 13'!O83</f>
        <v>27254</v>
      </c>
      <c r="P83" s="131"/>
      <c r="Q83" s="131">
        <f>'Jadual 9'!Q103+'Jadual 10'!Q102+'Jadual 11'!Q83+'Jadual 12'!Q83+'Jadual 13'!Q83</f>
        <v>842.29384392558461</v>
      </c>
      <c r="R83" s="131"/>
      <c r="S83" s="131">
        <f>'Jadual 9'!S103+'Jadual 10'!S102+'Jadual 11'!S83+'Jadual 12'!S83+'Jadual 13'!S83</f>
        <v>1794.671099696767</v>
      </c>
      <c r="T83" s="47"/>
    </row>
    <row r="84" spans="1:20">
      <c r="A84" s="418"/>
      <c r="B84" s="43"/>
      <c r="C84" s="40"/>
      <c r="D84" s="68"/>
      <c r="E84" s="40">
        <v>2015</v>
      </c>
      <c r="F84" s="40"/>
      <c r="G84" s="132">
        <f>'Jadual 9'!G104+'Jadual 10'!G103+'Jadual 11'!G84+'Jadual 12'!G84+'Jadual 13'!G84</f>
        <v>1289</v>
      </c>
      <c r="H84" s="132"/>
      <c r="I84" s="132">
        <f>'Jadual 9'!I104+'Jadual 10'!I103+'Jadual 11'!I84+'Jadual 12'!I84+'Jadual 13'!I84</f>
        <v>4871.18635317996</v>
      </c>
      <c r="J84" s="132"/>
      <c r="K84" s="132">
        <f>'Jadual 9'!K104+'Jadual 10'!K103+'Jadual 11'!K84+'Jadual 12'!K84+'Jadual 13'!K84</f>
        <v>2426.6137217453897</v>
      </c>
      <c r="L84" s="132"/>
      <c r="M84" s="132">
        <f>'Jadual 9'!M104+'Jadual 10'!M103+'Jadual 11'!M84+'Jadual 12'!M84+'Jadual 13'!M84</f>
        <v>2444.5726314345702</v>
      </c>
      <c r="N84" s="132"/>
      <c r="O84" s="132">
        <f>'Jadual 9'!O104+'Jadual 10'!O103+'Jadual 11'!O84+'Jadual 12'!O84+'Jadual 13'!O84</f>
        <v>27392</v>
      </c>
      <c r="P84" s="132"/>
      <c r="Q84" s="132">
        <f>'Jadual 9'!Q104+'Jadual 10'!Q103+'Jadual 11'!Q84+'Jadual 12'!Q84+'Jadual 13'!Q84</f>
        <v>844.20166024907007</v>
      </c>
      <c r="R84" s="132"/>
      <c r="S84" s="132">
        <f>'Jadual 9'!S104+'Jadual 10'!S103+'Jadual 11'!S84+'Jadual 12'!S84+'Jadual 13'!S84</f>
        <v>1640.1954103703702</v>
      </c>
      <c r="T84" s="40"/>
    </row>
    <row r="85" spans="1:20">
      <c r="A85" s="418"/>
      <c r="B85" s="43"/>
      <c r="C85" s="40"/>
      <c r="D85" s="68"/>
      <c r="E85" s="40"/>
      <c r="F85" s="40"/>
      <c r="G85" s="132"/>
      <c r="H85" s="137"/>
      <c r="I85" s="132"/>
      <c r="J85" s="137"/>
      <c r="K85" s="132"/>
      <c r="L85" s="137"/>
      <c r="M85" s="132"/>
      <c r="N85" s="137"/>
      <c r="O85" s="132"/>
      <c r="P85" s="137"/>
      <c r="Q85" s="132"/>
      <c r="R85" s="137"/>
      <c r="S85" s="132"/>
      <c r="T85" s="40"/>
    </row>
    <row r="86" spans="1:20" ht="9" customHeight="1">
      <c r="A86" s="418"/>
      <c r="B86" s="43"/>
      <c r="C86" s="40"/>
      <c r="D86" s="64"/>
      <c r="E86" s="41"/>
      <c r="F86" s="41"/>
      <c r="G86" s="135"/>
      <c r="H86" s="135"/>
      <c r="I86" s="135"/>
      <c r="J86" s="135"/>
      <c r="K86" s="131"/>
      <c r="L86" s="135"/>
      <c r="M86" s="135"/>
      <c r="N86" s="135"/>
      <c r="O86" s="135"/>
      <c r="P86" s="135"/>
      <c r="Q86" s="135"/>
      <c r="R86" s="135"/>
      <c r="S86" s="135"/>
      <c r="T86" s="41"/>
    </row>
    <row r="87" spans="1:20">
      <c r="A87" s="418"/>
      <c r="B87" s="43"/>
      <c r="C87" s="40"/>
      <c r="D87" s="67" t="s">
        <v>160</v>
      </c>
      <c r="E87" s="47">
        <v>2022</v>
      </c>
      <c r="F87" s="40"/>
      <c r="G87" s="131">
        <f>'Jadual 10'!G87</f>
        <v>12</v>
      </c>
      <c r="H87" s="131"/>
      <c r="I87" s="131">
        <f>'Jadual 10'!I87</f>
        <v>58665.519282496898</v>
      </c>
      <c r="J87" s="131"/>
      <c r="K87" s="131">
        <f>'Jadual 10'!K87</f>
        <v>8541.92916402431</v>
      </c>
      <c r="L87" s="131"/>
      <c r="M87" s="131">
        <f>'Jadual 10'!M87</f>
        <v>50123.590118472603</v>
      </c>
      <c r="N87" s="131"/>
      <c r="O87" s="131">
        <f>'Jadual 10'!O87</f>
        <v>9308</v>
      </c>
      <c r="P87" s="131"/>
      <c r="Q87" s="131">
        <f>'Jadual 10'!Q87</f>
        <v>2989.94081692501</v>
      </c>
      <c r="R87" s="131"/>
      <c r="S87" s="131">
        <f>'Jadual 10'!S87</f>
        <v>179639.55831685101</v>
      </c>
      <c r="T87" s="47"/>
    </row>
    <row r="88" spans="1:20">
      <c r="B88" s="43"/>
      <c r="C88" s="40"/>
      <c r="D88" s="68"/>
      <c r="E88" s="40">
        <v>2015</v>
      </c>
      <c r="F88" s="40"/>
      <c r="G88" s="132">
        <f>'Jadual 10'!G88</f>
        <v>10</v>
      </c>
      <c r="H88" s="132"/>
      <c r="I88" s="132">
        <f>'Jadual 10'!I88</f>
        <v>46307.975377499999</v>
      </c>
      <c r="J88" s="132"/>
      <c r="K88" s="132">
        <f>'Jadual 10'!K88</f>
        <v>7340.920161</v>
      </c>
      <c r="L88" s="132"/>
      <c r="M88" s="132">
        <f>'Jadual 10'!M88</f>
        <v>38967.055216499997</v>
      </c>
      <c r="N88" s="132"/>
      <c r="O88" s="132">
        <f>'Jadual 10'!O88</f>
        <v>9907</v>
      </c>
      <c r="P88" s="132"/>
      <c r="Q88" s="132">
        <f>'Jadual 10'!Q88</f>
        <v>3026.1559860000002</v>
      </c>
      <c r="R88" s="132"/>
      <c r="S88" s="132">
        <f>'Jadual 10'!S88</f>
        <v>226057.02367505999</v>
      </c>
      <c r="T88" s="40"/>
    </row>
    <row r="89" spans="1:20">
      <c r="B89" s="43"/>
      <c r="C89" s="40"/>
      <c r="D89" s="68"/>
      <c r="E89" s="40"/>
      <c r="F89" s="40"/>
      <c r="G89" s="132"/>
      <c r="H89" s="54"/>
      <c r="I89" s="132"/>
      <c r="J89" s="54"/>
      <c r="K89" s="132"/>
      <c r="L89" s="54"/>
      <c r="M89" s="132"/>
      <c r="N89" s="54"/>
      <c r="O89" s="132"/>
      <c r="P89" s="54"/>
      <c r="Q89" s="132"/>
      <c r="R89" s="54"/>
      <c r="S89" s="132"/>
    </row>
    <row r="90" spans="1:20" ht="9.9" customHeight="1">
      <c r="B90" s="86"/>
      <c r="N90" s="86"/>
      <c r="O90" s="86"/>
      <c r="P90" s="86"/>
      <c r="Q90" s="86"/>
      <c r="R90" s="86"/>
      <c r="S90" s="86"/>
    </row>
    <row r="91" spans="1:20" s="37" customFormat="1" ht="50.25" customHeight="1">
      <c r="A91" s="4"/>
      <c r="B91" s="424" t="s">
        <v>161</v>
      </c>
      <c r="C91" s="425"/>
      <c r="D91" s="425"/>
      <c r="E91" s="425"/>
      <c r="F91" s="425"/>
      <c r="G91" s="425"/>
      <c r="H91" s="425"/>
      <c r="I91" s="425"/>
      <c r="J91" s="425"/>
      <c r="K91" s="425"/>
      <c r="L91" s="425"/>
      <c r="M91" s="425"/>
      <c r="N91" s="80"/>
      <c r="O91" s="80"/>
      <c r="P91" s="80"/>
      <c r="Q91" s="85"/>
      <c r="R91" s="5"/>
      <c r="S91" s="5"/>
      <c r="T91" s="95"/>
    </row>
    <row r="93" spans="1:20" ht="5.0999999999999996" customHeight="1"/>
    <row r="96" spans="1:20"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</row>
    <row r="99" spans="7:19"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</row>
  </sheetData>
  <mergeCells count="11">
    <mergeCell ref="B91:M91"/>
    <mergeCell ref="A1:A42"/>
    <mergeCell ref="A47:A87"/>
    <mergeCell ref="D13:D15"/>
    <mergeCell ref="D17:D19"/>
    <mergeCell ref="C8:D10"/>
    <mergeCell ref="C2:S2"/>
    <mergeCell ref="C4:D4"/>
    <mergeCell ref="B45:M45"/>
    <mergeCell ref="C48:S48"/>
    <mergeCell ref="C51:D51"/>
  </mergeCells>
  <pageMargins left="0.31496062992126" right="0.31496062992126" top="0.31496062992126" bottom="0.31496062992126" header="1.25984251968504" footer="0.98425196850393704"/>
  <pageSetup paperSize="9" scale="8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Jadual 1</vt:lpstr>
      <vt:lpstr>1B</vt:lpstr>
      <vt:lpstr>Jadual 2</vt:lpstr>
      <vt:lpstr>Jadual 3</vt:lpstr>
      <vt:lpstr>Jadual 4</vt:lpstr>
      <vt:lpstr>Jadual 5</vt:lpstr>
      <vt:lpstr>Jadual 6</vt:lpstr>
      <vt:lpstr>Jadual 7</vt:lpstr>
      <vt:lpstr>Jadual 8</vt:lpstr>
      <vt:lpstr>Jadual 9</vt:lpstr>
      <vt:lpstr>Jadual 10</vt:lpstr>
      <vt:lpstr>Jadual 11</vt:lpstr>
      <vt:lpstr>Jadual 12</vt:lpstr>
      <vt:lpstr>Jadual 13</vt:lpstr>
      <vt:lpstr>3</vt:lpstr>
      <vt:lpstr>4</vt:lpstr>
      <vt:lpstr>'1B'!Print_Area</vt:lpstr>
      <vt:lpstr>'3'!Print_Area</vt:lpstr>
      <vt:lpstr>'4'!Print_Area</vt:lpstr>
      <vt:lpstr>'Jadual 1'!Print_Area</vt:lpstr>
      <vt:lpstr>'Jadual 10'!Print_Area</vt:lpstr>
      <vt:lpstr>'Jadual 11'!Print_Area</vt:lpstr>
      <vt:lpstr>'Jadual 12'!Print_Area</vt:lpstr>
      <vt:lpstr>'Jadual 13'!Print_Area</vt:lpstr>
      <vt:lpstr>'Jadual 2'!Print_Area</vt:lpstr>
      <vt:lpstr>'Jadual 3'!Print_Area</vt:lpstr>
      <vt:lpstr>'Jadual 4'!Print_Area</vt:lpstr>
      <vt:lpstr>'Jadual 5'!Print_Area</vt:lpstr>
      <vt:lpstr>'Jadual 6'!Print_Area</vt:lpstr>
      <vt:lpstr>'Jadual 7'!Print_Area</vt:lpstr>
      <vt:lpstr>'Jadual 8'!Print_Area</vt:lpstr>
      <vt:lpstr>'Jadual 9'!Print_Area</vt:lpstr>
    </vt:vector>
  </TitlesOfParts>
  <Company>Jabatan Perangkaan Malaysia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Hazim Khalil</cp:lastModifiedBy>
  <cp:lastPrinted>2024-07-26T10:18:16Z</cp:lastPrinted>
  <dcterms:created xsi:type="dcterms:W3CDTF">2012-07-09T02:22:00Z</dcterms:created>
  <dcterms:modified xsi:type="dcterms:W3CDTF">2024-07-28T07:43:04Z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2AE6FC02B41F4CCAB37C5E66A572B1F8_12</vt:lpwstr>
  </property>
  <property fmtid="{D5CDD505-2E9C-101B-9397-08002B2CF9AE}" pid="3" name="KSOProductBuildVer">
    <vt:lpwstr>1033-12.2.0.17153</vt:lpwstr>
  </property>
</Properties>
</file>