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saeda\Documents\PPLN 2025\CMS 062025\"/>
    </mc:Choice>
  </mc:AlternateContent>
  <xr:revisionPtr revIDLastSave="0" documentId="13_ncr:1_{056828C0-46FE-43D3-807E-3F43AB4211E1}" xr6:coauthVersionLast="36" xr6:coauthVersionMax="36" xr10:uidLastSave="{00000000-0000-0000-0000-000000000000}"/>
  <bookViews>
    <workbookView xWindow="0" yWindow="0" windowWidth="23040" windowHeight="1038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iv'!#REF!</definedName>
    <definedName name="_xlnm._FilterDatabase" localSheetId="3" hidden="1">'Appendix v'!#REF!</definedName>
    <definedName name="_xlnm.Print_Area" localSheetId="0">'Appendix i'!$A$1:$L$83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2" l="1"/>
  <c r="K83" i="2"/>
  <c r="J83" i="2"/>
  <c r="I83" i="2"/>
  <c r="H83" i="2"/>
  <c r="L82" i="2"/>
  <c r="K82" i="2"/>
  <c r="J82" i="2"/>
  <c r="I82" i="2"/>
  <c r="H82" i="2"/>
  <c r="L81" i="2"/>
  <c r="K81" i="2"/>
  <c r="J81" i="2"/>
  <c r="I81" i="2"/>
  <c r="H81" i="2"/>
  <c r="L80" i="2"/>
  <c r="K80" i="2"/>
  <c r="J80" i="2"/>
  <c r="I80" i="2"/>
  <c r="H80" i="2"/>
  <c r="L79" i="2"/>
  <c r="K79" i="2"/>
  <c r="J79" i="2"/>
  <c r="I79" i="2"/>
  <c r="H79" i="2"/>
  <c r="I78" i="2"/>
  <c r="J78" i="2"/>
  <c r="K78" i="2"/>
  <c r="L78" i="2"/>
  <c r="H78" i="2"/>
  <c r="L46" i="8" l="1"/>
  <c r="C7" i="8"/>
  <c r="D7" i="8"/>
  <c r="E7" i="8"/>
  <c r="F10" i="8" s="1"/>
  <c r="J7" i="8"/>
  <c r="K7" i="8"/>
  <c r="L20" i="8" s="1"/>
  <c r="G8" i="8"/>
  <c r="H8" i="8" s="1"/>
  <c r="G9" i="8"/>
  <c r="H9" i="8"/>
  <c r="G10" i="8"/>
  <c r="H10" i="8"/>
  <c r="G11" i="8"/>
  <c r="H11" i="8"/>
  <c r="L11" i="8"/>
  <c r="G12" i="8"/>
  <c r="H12" i="8"/>
  <c r="L12" i="8"/>
  <c r="F13" i="8"/>
  <c r="G13" i="8"/>
  <c r="H13" i="8"/>
  <c r="G14" i="8"/>
  <c r="H14" i="8" s="1"/>
  <c r="G15" i="8"/>
  <c r="H15" i="8" s="1"/>
  <c r="G16" i="8"/>
  <c r="H16" i="8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/>
  <c r="G23" i="8"/>
  <c r="H23" i="8"/>
  <c r="L23" i="8"/>
  <c r="G24" i="8"/>
  <c r="H24" i="8" s="1"/>
  <c r="L24" i="8"/>
  <c r="G25" i="8"/>
  <c r="H25" i="8" s="1"/>
  <c r="G26" i="8"/>
  <c r="H26" i="8"/>
  <c r="C28" i="8"/>
  <c r="D28" i="8"/>
  <c r="E28" i="8"/>
  <c r="J28" i="8"/>
  <c r="K28" i="8"/>
  <c r="L33" i="8" s="1"/>
  <c r="G29" i="8"/>
  <c r="H29" i="8" s="1"/>
  <c r="G30" i="8"/>
  <c r="H30" i="8"/>
  <c r="G31" i="8"/>
  <c r="H31" i="8" s="1"/>
  <c r="G32" i="8"/>
  <c r="H32" i="8" s="1"/>
  <c r="G33" i="8"/>
  <c r="H33" i="8" s="1"/>
  <c r="G34" i="8"/>
  <c r="H34" i="8"/>
  <c r="G35" i="8"/>
  <c r="H35" i="8"/>
  <c r="C37" i="8"/>
  <c r="D37" i="8"/>
  <c r="E37" i="8"/>
  <c r="F40" i="8" s="1"/>
  <c r="J37" i="8"/>
  <c r="K37" i="8"/>
  <c r="L39" i="8" s="1"/>
  <c r="G38" i="8"/>
  <c r="H38" i="8"/>
  <c r="G39" i="8"/>
  <c r="H39" i="8" s="1"/>
  <c r="G40" i="8"/>
  <c r="H40" i="8"/>
  <c r="G41" i="8"/>
  <c r="H41" i="8"/>
  <c r="G42" i="8"/>
  <c r="H42" i="8"/>
  <c r="G43" i="8"/>
  <c r="H43" i="8" s="1"/>
  <c r="G44" i="8"/>
  <c r="H44" i="8" s="1"/>
  <c r="G46" i="8"/>
  <c r="H46" i="8" s="1"/>
  <c r="G5" i="6"/>
  <c r="H5" i="6" s="1"/>
  <c r="C7" i="6"/>
  <c r="D7" i="6"/>
  <c r="E7" i="6"/>
  <c r="F11" i="6" s="1"/>
  <c r="J7" i="6"/>
  <c r="K7" i="6"/>
  <c r="L10" i="6" s="1"/>
  <c r="G8" i="6"/>
  <c r="H8" i="6"/>
  <c r="G9" i="6"/>
  <c r="H9" i="6"/>
  <c r="G10" i="6"/>
  <c r="H10" i="6"/>
  <c r="G11" i="6"/>
  <c r="H11" i="6"/>
  <c r="G12" i="6"/>
  <c r="H12" i="6"/>
  <c r="G13" i="6"/>
  <c r="H13" i="6"/>
  <c r="L13" i="6"/>
  <c r="G14" i="6"/>
  <c r="H14" i="6" s="1"/>
  <c r="G15" i="6"/>
  <c r="H15" i="6"/>
  <c r="G16" i="6"/>
  <c r="H16" i="6" s="1"/>
  <c r="G17" i="6"/>
  <c r="H17" i="6"/>
  <c r="G18" i="6"/>
  <c r="H18" i="6" s="1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 s="1"/>
  <c r="G26" i="6"/>
  <c r="H26" i="6"/>
  <c r="C28" i="6"/>
  <c r="D28" i="6"/>
  <c r="E28" i="6"/>
  <c r="F29" i="6" s="1"/>
  <c r="J28" i="6"/>
  <c r="K28" i="6"/>
  <c r="L33" i="6" s="1"/>
  <c r="G29" i="6"/>
  <c r="H29" i="6" s="1"/>
  <c r="L29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C37" i="6"/>
  <c r="D37" i="6"/>
  <c r="E37" i="6"/>
  <c r="F41" i="6" s="1"/>
  <c r="J37" i="6"/>
  <c r="K37" i="6"/>
  <c r="L37" i="6" s="1"/>
  <c r="G38" i="6"/>
  <c r="H38" i="6" s="1"/>
  <c r="G39" i="6"/>
  <c r="H39" i="6"/>
  <c r="G40" i="6"/>
  <c r="H40" i="6"/>
  <c r="G41" i="6"/>
  <c r="H41" i="6" s="1"/>
  <c r="G42" i="6"/>
  <c r="H42" i="6"/>
  <c r="G43" i="6"/>
  <c r="H43" i="6" s="1"/>
  <c r="G44" i="6"/>
  <c r="H44" i="6" s="1"/>
  <c r="F46" i="6"/>
  <c r="G46" i="6"/>
  <c r="H46" i="6" s="1"/>
  <c r="L46" i="6"/>
  <c r="F5" i="7"/>
  <c r="G5" i="7"/>
  <c r="H5" i="7"/>
  <c r="L5" i="7"/>
  <c r="F7" i="7"/>
  <c r="G7" i="7"/>
  <c r="H7" i="7"/>
  <c r="L7" i="7"/>
  <c r="F8" i="7"/>
  <c r="G8" i="7"/>
  <c r="H8" i="7"/>
  <c r="L8" i="7"/>
  <c r="F9" i="7"/>
  <c r="G9" i="7"/>
  <c r="H9" i="7" s="1"/>
  <c r="L9" i="7"/>
  <c r="F10" i="7"/>
  <c r="G10" i="7"/>
  <c r="H10" i="7"/>
  <c r="L10" i="7"/>
  <c r="F11" i="7"/>
  <c r="G11" i="7"/>
  <c r="H11" i="7"/>
  <c r="L11" i="7"/>
  <c r="F12" i="7"/>
  <c r="G12" i="7"/>
  <c r="H12" i="7"/>
  <c r="L12" i="7"/>
  <c r="F13" i="7"/>
  <c r="G13" i="7"/>
  <c r="H13" i="7"/>
  <c r="L13" i="7"/>
  <c r="F14" i="7"/>
  <c r="G14" i="7"/>
  <c r="H14" i="7" s="1"/>
  <c r="L14" i="7"/>
  <c r="F15" i="7"/>
  <c r="G15" i="7"/>
  <c r="H15" i="7" s="1"/>
  <c r="L15" i="7"/>
  <c r="F16" i="7"/>
  <c r="G16" i="7"/>
  <c r="H16" i="7"/>
  <c r="L16" i="7"/>
  <c r="F17" i="7"/>
  <c r="G17" i="7"/>
  <c r="H17" i="7" s="1"/>
  <c r="L17" i="7"/>
  <c r="F18" i="7"/>
  <c r="G18" i="7"/>
  <c r="H18" i="7"/>
  <c r="L18" i="7"/>
  <c r="F19" i="7"/>
  <c r="G19" i="7"/>
  <c r="H19" i="7"/>
  <c r="L19" i="7"/>
  <c r="F20" i="7"/>
  <c r="G20" i="7"/>
  <c r="H20" i="7"/>
  <c r="L20" i="7"/>
  <c r="F21" i="7"/>
  <c r="G21" i="7"/>
  <c r="H21" i="7" s="1"/>
  <c r="L21" i="7"/>
  <c r="F22" i="7"/>
  <c r="G22" i="7"/>
  <c r="H22" i="7"/>
  <c r="L22" i="7"/>
  <c r="F23" i="7"/>
  <c r="G23" i="7"/>
  <c r="H23" i="7"/>
  <c r="L23" i="7"/>
  <c r="F24" i="7"/>
  <c r="G24" i="7"/>
  <c r="H24" i="7"/>
  <c r="L24" i="7"/>
  <c r="F25" i="7"/>
  <c r="G25" i="7"/>
  <c r="H25" i="7"/>
  <c r="L25" i="7"/>
  <c r="F26" i="7"/>
  <c r="G26" i="7"/>
  <c r="H26" i="7"/>
  <c r="L26" i="7"/>
  <c r="F27" i="7"/>
  <c r="G27" i="7"/>
  <c r="H27" i="7" s="1"/>
  <c r="L27" i="7"/>
  <c r="F28" i="7"/>
  <c r="G28" i="7"/>
  <c r="H28" i="7"/>
  <c r="L28" i="7"/>
  <c r="F29" i="7"/>
  <c r="G29" i="7"/>
  <c r="H29" i="7"/>
  <c r="L29" i="7"/>
  <c r="F30" i="7"/>
  <c r="G30" i="7"/>
  <c r="H30" i="7"/>
  <c r="L30" i="7"/>
  <c r="F31" i="7"/>
  <c r="G31" i="7"/>
  <c r="H31" i="7"/>
  <c r="L31" i="7"/>
  <c r="F32" i="7"/>
  <c r="G32" i="7"/>
  <c r="H32" i="7"/>
  <c r="L32" i="7"/>
  <c r="F33" i="7"/>
  <c r="G33" i="7"/>
  <c r="H33" i="7" s="1"/>
  <c r="L33" i="7"/>
  <c r="F34" i="7"/>
  <c r="G34" i="7"/>
  <c r="H34" i="7"/>
  <c r="L34" i="7"/>
  <c r="F35" i="7"/>
  <c r="G35" i="7"/>
  <c r="H35" i="7"/>
  <c r="L35" i="7"/>
  <c r="F36" i="7"/>
  <c r="G36" i="7"/>
  <c r="H36" i="7"/>
  <c r="L36" i="7"/>
  <c r="C37" i="7"/>
  <c r="D37" i="7"/>
  <c r="D38" i="7" s="1"/>
  <c r="E37" i="7"/>
  <c r="E38" i="7" s="1"/>
  <c r="F37" i="7"/>
  <c r="G37" i="7"/>
  <c r="H37" i="7"/>
  <c r="J37" i="7"/>
  <c r="J38" i="7" s="1"/>
  <c r="K37" i="7"/>
  <c r="K38" i="7" s="1"/>
  <c r="L38" i="7" s="1"/>
  <c r="C38" i="7"/>
  <c r="F44" i="7"/>
  <c r="G44" i="7"/>
  <c r="H44" i="7"/>
  <c r="L44" i="7"/>
  <c r="F46" i="7"/>
  <c r="G46" i="7"/>
  <c r="H46" i="7"/>
  <c r="L46" i="7"/>
  <c r="F47" i="7"/>
  <c r="G47" i="7"/>
  <c r="H47" i="7"/>
  <c r="L47" i="7"/>
  <c r="F48" i="7"/>
  <c r="G48" i="7"/>
  <c r="H48" i="7" s="1"/>
  <c r="L48" i="7"/>
  <c r="F49" i="7"/>
  <c r="G49" i="7"/>
  <c r="H49" i="7"/>
  <c r="L49" i="7"/>
  <c r="F50" i="7"/>
  <c r="G50" i="7"/>
  <c r="H50" i="7"/>
  <c r="L50" i="7"/>
  <c r="F51" i="7"/>
  <c r="G51" i="7"/>
  <c r="H51" i="7"/>
  <c r="L51" i="7"/>
  <c r="F52" i="7"/>
  <c r="G52" i="7"/>
  <c r="H52" i="7"/>
  <c r="L52" i="7"/>
  <c r="F53" i="7"/>
  <c r="G53" i="7"/>
  <c r="H53" i="7"/>
  <c r="L53" i="7"/>
  <c r="F54" i="7"/>
  <c r="G54" i="7"/>
  <c r="H54" i="7" s="1"/>
  <c r="L54" i="7"/>
  <c r="F55" i="7"/>
  <c r="G55" i="7"/>
  <c r="H55" i="7"/>
  <c r="L55" i="7"/>
  <c r="F56" i="7"/>
  <c r="G56" i="7"/>
  <c r="H56" i="7"/>
  <c r="L56" i="7"/>
  <c r="F57" i="7"/>
  <c r="G57" i="7"/>
  <c r="H57" i="7"/>
  <c r="L57" i="7"/>
  <c r="F58" i="7"/>
  <c r="G58" i="7"/>
  <c r="H58" i="7"/>
  <c r="L58" i="7"/>
  <c r="F59" i="7"/>
  <c r="G59" i="7"/>
  <c r="H59" i="7"/>
  <c r="L59" i="7"/>
  <c r="F60" i="7"/>
  <c r="G60" i="7"/>
  <c r="H60" i="7" s="1"/>
  <c r="L60" i="7"/>
  <c r="F61" i="7"/>
  <c r="G61" i="7"/>
  <c r="H61" i="7"/>
  <c r="L61" i="7"/>
  <c r="F62" i="7"/>
  <c r="G62" i="7"/>
  <c r="H62" i="7"/>
  <c r="L62" i="7"/>
  <c r="F63" i="7"/>
  <c r="G63" i="7"/>
  <c r="H63" i="7"/>
  <c r="L63" i="7"/>
  <c r="F64" i="7"/>
  <c r="G64" i="7"/>
  <c r="H64" i="7"/>
  <c r="L64" i="7"/>
  <c r="F65" i="7"/>
  <c r="G65" i="7"/>
  <c r="H65" i="7"/>
  <c r="L65" i="7"/>
  <c r="F66" i="7"/>
  <c r="G66" i="7"/>
  <c r="H66" i="7" s="1"/>
  <c r="L66" i="7"/>
  <c r="F67" i="7"/>
  <c r="G67" i="7"/>
  <c r="H67" i="7"/>
  <c r="L67" i="7"/>
  <c r="F68" i="7"/>
  <c r="G68" i="7"/>
  <c r="H68" i="7"/>
  <c r="L68" i="7"/>
  <c r="F69" i="7"/>
  <c r="G69" i="7"/>
  <c r="H69" i="7"/>
  <c r="L69" i="7"/>
  <c r="F70" i="7"/>
  <c r="G70" i="7"/>
  <c r="H70" i="7"/>
  <c r="L70" i="7"/>
  <c r="F71" i="7"/>
  <c r="G71" i="7"/>
  <c r="H71" i="7"/>
  <c r="L71" i="7"/>
  <c r="F72" i="7"/>
  <c r="G72" i="7"/>
  <c r="H72" i="7" s="1"/>
  <c r="L72" i="7"/>
  <c r="F73" i="7"/>
  <c r="G73" i="7"/>
  <c r="H73" i="7"/>
  <c r="L73" i="7"/>
  <c r="F74" i="7"/>
  <c r="G74" i="7"/>
  <c r="H74" i="7"/>
  <c r="L74" i="7"/>
  <c r="F75" i="7"/>
  <c r="G75" i="7"/>
  <c r="H75" i="7"/>
  <c r="L75" i="7"/>
  <c r="C76" i="7"/>
  <c r="D76" i="7"/>
  <c r="D77" i="7" s="1"/>
  <c r="E76" i="7"/>
  <c r="E77" i="7" s="1"/>
  <c r="F77" i="7" s="1"/>
  <c r="F76" i="7"/>
  <c r="G76" i="7"/>
  <c r="H76" i="7"/>
  <c r="J76" i="7"/>
  <c r="J77" i="7" s="1"/>
  <c r="K76" i="7"/>
  <c r="K77" i="7" s="1"/>
  <c r="L77" i="7" s="1"/>
  <c r="L76" i="7"/>
  <c r="C77" i="7"/>
  <c r="G9" i="2"/>
  <c r="G10" i="2"/>
  <c r="L19" i="8" l="1"/>
  <c r="F19" i="8"/>
  <c r="L8" i="8"/>
  <c r="L44" i="8"/>
  <c r="L34" i="8"/>
  <c r="L41" i="8"/>
  <c r="L40" i="8"/>
  <c r="L38" i="8"/>
  <c r="L35" i="8"/>
  <c r="L43" i="8"/>
  <c r="L31" i="8"/>
  <c r="L30" i="8"/>
  <c r="L29" i="8"/>
  <c r="G28" i="8"/>
  <c r="H28" i="8" s="1"/>
  <c r="L26" i="8"/>
  <c r="L16" i="8"/>
  <c r="L15" i="8"/>
  <c r="G7" i="8"/>
  <c r="H7" i="8" s="1"/>
  <c r="L18" i="8"/>
  <c r="L25" i="8"/>
  <c r="L10" i="8"/>
  <c r="L17" i="8"/>
  <c r="L32" i="8"/>
  <c r="F25" i="8"/>
  <c r="L9" i="8"/>
  <c r="L22" i="8"/>
  <c r="L14" i="8"/>
  <c r="F30" i="8"/>
  <c r="L21" i="8"/>
  <c r="L13" i="8"/>
  <c r="L30" i="6"/>
  <c r="F25" i="6"/>
  <c r="F13" i="6"/>
  <c r="F22" i="6"/>
  <c r="F10" i="6"/>
  <c r="L28" i="6"/>
  <c r="F19" i="6"/>
  <c r="F7" i="6"/>
  <c r="G28" i="6"/>
  <c r="H28" i="6" s="1"/>
  <c r="F30" i="6"/>
  <c r="G37" i="6"/>
  <c r="H37" i="6" s="1"/>
  <c r="F37" i="6"/>
  <c r="F28" i="6"/>
  <c r="L35" i="6"/>
  <c r="L44" i="6"/>
  <c r="F43" i="6"/>
  <c r="L40" i="6"/>
  <c r="L41" i="6"/>
  <c r="F40" i="6"/>
  <c r="L32" i="6"/>
  <c r="L19" i="6"/>
  <c r="L39" i="6"/>
  <c r="L25" i="6"/>
  <c r="F16" i="6"/>
  <c r="G7" i="6"/>
  <c r="H7" i="6" s="1"/>
  <c r="L7" i="6"/>
  <c r="L38" i="6"/>
  <c r="L31" i="6"/>
  <c r="L43" i="6"/>
  <c r="L42" i="6"/>
  <c r="L34" i="6"/>
  <c r="F34" i="6"/>
  <c r="F31" i="6"/>
  <c r="L37" i="7"/>
  <c r="F38" i="7"/>
  <c r="G38" i="7"/>
  <c r="H38" i="7" s="1"/>
  <c r="F42" i="8"/>
  <c r="F39" i="8"/>
  <c r="F33" i="8"/>
  <c r="L21" i="6"/>
  <c r="L15" i="6"/>
  <c r="L9" i="6"/>
  <c r="F21" i="8"/>
  <c r="F15" i="8"/>
  <c r="F9" i="8"/>
  <c r="F39" i="6"/>
  <c r="F33" i="6"/>
  <c r="F44" i="8"/>
  <c r="F38" i="8"/>
  <c r="F21" i="6"/>
  <c r="F15" i="6"/>
  <c r="F9" i="6"/>
  <c r="L37" i="8"/>
  <c r="F32" i="8"/>
  <c r="L26" i="6"/>
  <c r="L20" i="6"/>
  <c r="L14" i="6"/>
  <c r="L8" i="6"/>
  <c r="F26" i="8"/>
  <c r="F20" i="8"/>
  <c r="F14" i="8"/>
  <c r="F8" i="8"/>
  <c r="F44" i="6"/>
  <c r="F38" i="6"/>
  <c r="L7" i="8"/>
  <c r="G77" i="7"/>
  <c r="H77" i="7" s="1"/>
  <c r="F32" i="6"/>
  <c r="F43" i="8"/>
  <c r="F26" i="6"/>
  <c r="F20" i="6"/>
  <c r="F14" i="6"/>
  <c r="F8" i="6"/>
  <c r="L42" i="8"/>
  <c r="G37" i="8"/>
  <c r="H37" i="8" s="1"/>
  <c r="F31" i="8"/>
  <c r="F12" i="8"/>
  <c r="F12" i="6"/>
  <c r="L24" i="6"/>
  <c r="L18" i="6"/>
  <c r="L12" i="6"/>
  <c r="F24" i="8"/>
  <c r="F18" i="8"/>
  <c r="F42" i="6"/>
  <c r="F41" i="8"/>
  <c r="F24" i="6"/>
  <c r="F18" i="6"/>
  <c r="F35" i="8"/>
  <c r="F29" i="8"/>
  <c r="L23" i="6"/>
  <c r="L17" i="6"/>
  <c r="L11" i="6"/>
  <c r="L28" i="8"/>
  <c r="F23" i="8"/>
  <c r="F17" i="8"/>
  <c r="F11" i="8"/>
  <c r="F35" i="6"/>
  <c r="F23" i="6"/>
  <c r="F17" i="6"/>
  <c r="F34" i="8"/>
  <c r="L22" i="6"/>
  <c r="L16" i="6"/>
  <c r="F22" i="8"/>
  <c r="F16" i="8"/>
  <c r="G5" i="8" l="1"/>
  <c r="H5" i="8" s="1"/>
  <c r="F7" i="8"/>
  <c r="F37" i="8"/>
  <c r="F46" i="8"/>
  <c r="F28" i="8"/>
  <c r="C7" i="5" l="1"/>
  <c r="D7" i="5"/>
  <c r="E7" i="5"/>
  <c r="G7" i="5"/>
  <c r="H7" i="5" s="1"/>
  <c r="J7" i="5"/>
  <c r="K7" i="5"/>
  <c r="G8" i="5"/>
  <c r="H8" i="5" s="1"/>
  <c r="G9" i="5"/>
  <c r="H9" i="5" s="1"/>
  <c r="C11" i="5"/>
  <c r="D11" i="5"/>
  <c r="E11" i="5"/>
  <c r="G11" i="5" s="1"/>
  <c r="H11" i="5" s="1"/>
  <c r="J11" i="5"/>
  <c r="K11" i="5"/>
  <c r="G12" i="5"/>
  <c r="H12" i="5" s="1"/>
  <c r="G13" i="5"/>
  <c r="H13" i="5"/>
  <c r="G14" i="5"/>
  <c r="H14" i="5"/>
  <c r="G15" i="5"/>
  <c r="H15" i="5" s="1"/>
  <c r="G16" i="5"/>
  <c r="H16" i="5" s="1"/>
  <c r="G17" i="5"/>
  <c r="H17" i="5"/>
  <c r="C19" i="5"/>
  <c r="D19" i="5"/>
  <c r="E19" i="5"/>
  <c r="J19" i="5"/>
  <c r="K19" i="5"/>
  <c r="G20" i="5"/>
  <c r="H20" i="5" s="1"/>
  <c r="I20" i="5" s="1"/>
  <c r="G21" i="5"/>
  <c r="H21" i="5"/>
  <c r="G23" i="5"/>
  <c r="H23" i="5" s="1"/>
  <c r="C25" i="5"/>
  <c r="D25" i="5"/>
  <c r="E25" i="5"/>
  <c r="J25" i="5"/>
  <c r="K25" i="5"/>
  <c r="G26" i="5"/>
  <c r="H26" i="5"/>
  <c r="G27" i="5"/>
  <c r="H27" i="5" s="1"/>
  <c r="G28" i="5"/>
  <c r="H28" i="5" s="1"/>
  <c r="G29" i="5"/>
  <c r="H29" i="5" s="1"/>
  <c r="G30" i="5"/>
  <c r="H30" i="5" s="1"/>
  <c r="G31" i="5"/>
  <c r="H31" i="5"/>
  <c r="G32" i="5"/>
  <c r="H32" i="5" s="1"/>
  <c r="G33" i="5"/>
  <c r="H33" i="5" s="1"/>
  <c r="G35" i="5"/>
  <c r="H35" i="5" s="1"/>
  <c r="G37" i="5"/>
  <c r="H37" i="5" s="1"/>
  <c r="G19" i="5" l="1"/>
  <c r="H19" i="5" s="1"/>
  <c r="G25" i="5"/>
  <c r="H25" i="5" s="1"/>
  <c r="L35" i="5"/>
  <c r="F35" i="5"/>
  <c r="K36" i="5"/>
  <c r="E36" i="5"/>
  <c r="C36" i="5"/>
  <c r="G36" i="5" s="1"/>
  <c r="H36" i="5" s="1"/>
  <c r="J36" i="5"/>
  <c r="F36" i="5"/>
  <c r="F28" i="5"/>
  <c r="F21" i="5"/>
  <c r="F16" i="5"/>
  <c r="F19" i="5"/>
  <c r="F31" i="5"/>
  <c r="F37" i="5"/>
  <c r="F20" i="5"/>
  <c r="F23" i="5"/>
  <c r="F17" i="5"/>
  <c r="F12" i="5"/>
  <c r="F7" i="5"/>
  <c r="F13" i="5"/>
  <c r="D36" i="5"/>
  <c r="L27" i="5" l="1"/>
  <c r="L19" i="5"/>
  <c r="L11" i="5"/>
  <c r="L33" i="5"/>
  <c r="L9" i="5"/>
  <c r="L32" i="5"/>
  <c r="L8" i="5"/>
  <c r="L37" i="5"/>
  <c r="L31" i="5"/>
  <c r="L7" i="5"/>
  <c r="L29" i="5"/>
  <c r="L5" i="5"/>
  <c r="L28" i="5"/>
  <c r="L21" i="5"/>
  <c r="L14" i="5"/>
  <c r="L15" i="5"/>
  <c r="L26" i="5"/>
  <c r="L20" i="5"/>
  <c r="L13" i="5"/>
  <c r="L25" i="5"/>
  <c r="L12" i="5"/>
  <c r="L17" i="5"/>
  <c r="L23" i="5"/>
  <c r="L16" i="5"/>
  <c r="L30" i="5"/>
  <c r="L36" i="5"/>
  <c r="F32" i="5"/>
  <c r="F33" i="5"/>
  <c r="F27" i="5"/>
  <c r="F9" i="5"/>
  <c r="F26" i="5"/>
  <c r="F8" i="5"/>
  <c r="F25" i="5"/>
  <c r="F30" i="5"/>
  <c r="F29" i="5"/>
  <c r="F11" i="5"/>
  <c r="G5" i="5"/>
  <c r="H5" i="5" s="1"/>
  <c r="F15" i="5"/>
  <c r="F5" i="5"/>
  <c r="F14" i="5"/>
</calcChain>
</file>

<file path=xl/sharedStrings.xml><?xml version="1.0" encoding="utf-8"?>
<sst xmlns="http://schemas.openxmlformats.org/spreadsheetml/2006/main" count="375" uniqueCount="184">
  <si>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</si>
  <si>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</si>
  <si>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</si>
  <si>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</si>
  <si>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</si>
  <si>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</si>
  <si>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</si>
  <si>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</si>
  <si>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</si>
  <si>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</si>
  <si>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</si>
  <si>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</si>
  <si>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</si>
  <si>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</si>
  <si>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</si>
  <si>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</si>
  <si>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</si>
  <si>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</si>
  <si>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</si>
  <si>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</si>
  <si>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</si>
  <si>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</si>
  <si>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</si>
  <si>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</si>
  <si>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</si>
  <si>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</si>
  <si>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</si>
  <si>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</si>
  <si>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</si>
  <si>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</si>
  <si>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</si>
  <si>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</si>
  <si>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</si>
  <si>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</si>
  <si>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</si>
  <si>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</si>
  <si>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</si>
  <si>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</si>
  <si>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</si>
  <si>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</si>
  <si>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</si>
  <si>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</si>
  <si>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</si>
  <si>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</si>
  <si>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</si>
  <si>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</si>
  <si>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</si>
  <si>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</si>
  <si>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</si>
  <si>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</si>
  <si>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</si>
  <si>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</si>
  <si>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</si>
  <si>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</si>
  <si>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</si>
  <si>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</si>
  <si>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</si>
  <si>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</si>
  <si>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</si>
  <si>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</si>
  <si>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</si>
  <si>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</si>
  <si>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</si>
  <si>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</si>
  <si>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</si>
  <si>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</si>
  <si>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</si>
  <si>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</si>
  <si>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</si>
  <si>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</si>
  <si>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</si>
  <si>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</si>
  <si>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</si>
  <si>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</si>
  <si>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</si>
  <si>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</si>
  <si>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</si>
  <si>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</si>
  <si>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</si>
  <si>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</si>
  <si>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</si>
  <si>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</si>
  <si>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</si>
  <si>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</si>
  <si>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</si>
  <si>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</si>
  <si>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</si>
  <si>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</si>
  <si>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</si>
  <si>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</si>
  <si>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</si>
  <si>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</si>
  <si>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</si>
  <si>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</si>
  <si>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</si>
  <si>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</si>
  <si>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</si>
  <si>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</si>
  <si>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</si>
  <si>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</si>
  <si>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</si>
  <si>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</si>
  <si>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</si>
  <si>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</si>
  <si>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</si>
  <si>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</si>
  <si>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</si>
  <si>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</si>
  <si>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</si>
  <si>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</si>
  <si>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</si>
  <si>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</si>
  <si>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</si>
  <si>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</si>
  <si>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</si>
  <si>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</si>
  <si>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</si>
  <si>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</si>
  <si>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</si>
  <si>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</si>
  <si>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</si>
  <si>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</si>
  <si>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</si>
  <si>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</si>
  <si>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</si>
  <si>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</si>
  <si>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</si>
  <si>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</si>
  <si>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</si>
  <si>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</si>
  <si>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</si>
  <si>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</si>
  <si>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</si>
  <si>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</si>
  <si>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</si>
  <si>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</si>
  <si>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</si>
  <si>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</si>
  <si>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</si>
  <si>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</si>
  <si>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</si>
  <si>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</si>
  <si>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</si>
  <si>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</si>
  <si>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</si>
  <si>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</si>
  <si>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</si>
  <si>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</si>
  <si>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</si>
  <si>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</si>
  <si>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</si>
  <si>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</si>
  <si>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</si>
  <si>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</si>
  <si>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</si>
  <si>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</si>
  <si>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</si>
  <si>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</si>
  <si>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</si>
  <si>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</si>
  <si>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</si>
  <si>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</si>
  <si>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</si>
  <si>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</si>
  <si>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</si>
  <si>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</si>
  <si>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</si>
  <si>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</si>
  <si>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</si>
  <si>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</si>
  <si>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</si>
  <si>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Nigeria</t>
  </si>
  <si>
    <t>Cambodia</t>
  </si>
  <si>
    <t>Ecuador</t>
  </si>
  <si>
    <t>Sri Lanka</t>
  </si>
  <si>
    <t>May
2025</t>
  </si>
  <si>
    <t>E.U.</t>
  </si>
  <si>
    <t>Cameroon</t>
  </si>
  <si>
    <t>Jun
2024</t>
  </si>
  <si>
    <t>Jun
2025</t>
  </si>
  <si>
    <t>Jan-Jun
2024</t>
  </si>
  <si>
    <t>Jan-Jun
2025</t>
  </si>
  <si>
    <t>Costa Rica</t>
  </si>
  <si>
    <t>Sudan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</si>
</sst>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0" fontId="2" fillId="3" borderId="0" xfId="0" applyFont="1" applyFill="1" applyAlignment="1">
      <alignment horizontal="left" wrapText="1"/>
    </xf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1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3" borderId="0" xfId="2" applyFont="1" applyFill="1" applyAlignment="1">
      <alignment horizontal="right" vertical="top"/>
    </xf>
    <xf numFmtId="167" fontId="6" fillId="3" borderId="0" xfId="1" applyNumberFormat="1" applyFont="1" applyFill="1" applyBorder="1" applyAlignment="1">
      <alignment horizontal="right" vertical="top"/>
    </xf>
    <xf numFmtId="167" fontId="3" fillId="4" borderId="0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7" fontId="6" fillId="0" borderId="0" xfId="1" applyNumberFormat="1" applyFont="1" applyFill="1" applyBorder="1" applyAlignment="1">
      <alignment horizontal="right" vertical="top"/>
    </xf>
    <xf numFmtId="167" fontId="2" fillId="3" borderId="0" xfId="1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169" fontId="2" fillId="3" borderId="0" xfId="0" applyNumberFormat="1" applyFont="1" applyFill="1" applyAlignment="1">
      <alignment vertical="center"/>
    </xf>
    <xf numFmtId="170" fontId="2" fillId="3" borderId="0" xfId="1" applyNumberFormat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83"/>
  <sheetViews>
    <sheetView tabSelected="1" view="pageBreakPreview" zoomScaleNormal="100" zoomScaleSheetLayoutView="100" workbookViewId="0">
      <pane xSplit="1" ySplit="5" topLeftCell="B6" activePane="bottomRight" state="frozen"/>
      <selection activeCell="F34" sqref="F34"/>
      <selection pane="topRight" activeCell="F34" sqref="F34"/>
      <selection pane="bottomLeft" activeCell="F34" sqref="F34"/>
      <selection pane="bottomRight" activeCell="C40" sqref="C40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855468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26" width="9.140625" style="3"/>
    <col min="127" max="127" width="13.5703125" style="3" customWidth="1"/>
    <col min="128" max="128" width="9.7109375" style="3" customWidth="1"/>
    <col min="129" max="129" width="10.140625" style="3" customWidth="1"/>
    <col min="130" max="130" width="9.28515625" style="3" customWidth="1"/>
    <col min="131" max="131" width="10.5703125" style="3" customWidth="1"/>
    <col min="132" max="132" width="11.7109375" style="3" customWidth="1"/>
    <col min="133" max="133" width="1.140625" style="3" customWidth="1"/>
    <col min="134" max="134" width="9.28515625" style="3" customWidth="1"/>
    <col min="135" max="135" width="10.28515625" style="3" customWidth="1"/>
    <col min="136" max="136" width="8.85546875" style="3" customWidth="1"/>
    <col min="137" max="137" width="10.5703125" style="3" customWidth="1"/>
    <col min="138" max="138" width="10.85546875" style="3" customWidth="1"/>
    <col min="139" max="139" width="12" style="3" bestFit="1" customWidth="1"/>
    <col min="140" max="141" width="11" style="3" bestFit="1" customWidth="1"/>
    <col min="142" max="142" width="11.140625" style="3" bestFit="1" customWidth="1"/>
    <col min="143" max="143" width="10.140625" style="3" bestFit="1" customWidth="1"/>
    <col min="144" max="382" width="9.140625" style="3"/>
    <col min="383" max="383" width="13.5703125" style="3" customWidth="1"/>
    <col min="384" max="384" width="9.7109375" style="3" customWidth="1"/>
    <col min="385" max="385" width="10.140625" style="3" customWidth="1"/>
    <col min="386" max="386" width="9.28515625" style="3" customWidth="1"/>
    <col min="387" max="387" width="10.5703125" style="3" customWidth="1"/>
    <col min="388" max="388" width="11.7109375" style="3" customWidth="1"/>
    <col min="389" max="389" width="1.140625" style="3" customWidth="1"/>
    <col min="390" max="390" width="9.28515625" style="3" customWidth="1"/>
    <col min="391" max="391" width="10.28515625" style="3" customWidth="1"/>
    <col min="392" max="392" width="8.85546875" style="3" customWidth="1"/>
    <col min="393" max="393" width="10.5703125" style="3" customWidth="1"/>
    <col min="394" max="394" width="10.85546875" style="3" customWidth="1"/>
    <col min="395" max="395" width="12" style="3" bestFit="1" customWidth="1"/>
    <col min="396" max="397" width="11" style="3" bestFit="1" customWidth="1"/>
    <col min="398" max="398" width="11.140625" style="3" bestFit="1" customWidth="1"/>
    <col min="399" max="399" width="10.140625" style="3" bestFit="1" customWidth="1"/>
    <col min="400" max="638" width="9.140625" style="3"/>
    <col min="639" max="639" width="13.5703125" style="3" customWidth="1"/>
    <col min="640" max="640" width="9.7109375" style="3" customWidth="1"/>
    <col min="641" max="641" width="10.140625" style="3" customWidth="1"/>
    <col min="642" max="642" width="9.28515625" style="3" customWidth="1"/>
    <col min="643" max="643" width="10.5703125" style="3" customWidth="1"/>
    <col min="644" max="644" width="11.7109375" style="3" customWidth="1"/>
    <col min="645" max="645" width="1.140625" style="3" customWidth="1"/>
    <col min="646" max="646" width="9.28515625" style="3" customWidth="1"/>
    <col min="647" max="647" width="10.28515625" style="3" customWidth="1"/>
    <col min="648" max="648" width="8.85546875" style="3" customWidth="1"/>
    <col min="649" max="649" width="10.5703125" style="3" customWidth="1"/>
    <col min="650" max="650" width="10.85546875" style="3" customWidth="1"/>
    <col min="651" max="651" width="12" style="3" bestFit="1" customWidth="1"/>
    <col min="652" max="653" width="11" style="3" bestFit="1" customWidth="1"/>
    <col min="654" max="654" width="11.140625" style="3" bestFit="1" customWidth="1"/>
    <col min="655" max="655" width="10.140625" style="3" bestFit="1" customWidth="1"/>
    <col min="656" max="894" width="9.140625" style="3"/>
    <col min="895" max="895" width="13.5703125" style="3" customWidth="1"/>
    <col min="896" max="896" width="9.7109375" style="3" customWidth="1"/>
    <col min="897" max="897" width="10.140625" style="3" customWidth="1"/>
    <col min="898" max="898" width="9.28515625" style="3" customWidth="1"/>
    <col min="899" max="899" width="10.5703125" style="3" customWidth="1"/>
    <col min="900" max="900" width="11.7109375" style="3" customWidth="1"/>
    <col min="901" max="901" width="1.140625" style="3" customWidth="1"/>
    <col min="902" max="902" width="9.28515625" style="3" customWidth="1"/>
    <col min="903" max="903" width="10.28515625" style="3" customWidth="1"/>
    <col min="904" max="904" width="8.85546875" style="3" customWidth="1"/>
    <col min="905" max="905" width="10.5703125" style="3" customWidth="1"/>
    <col min="906" max="906" width="10.85546875" style="3" customWidth="1"/>
    <col min="907" max="907" width="12" style="3" bestFit="1" customWidth="1"/>
    <col min="908" max="909" width="11" style="3" bestFit="1" customWidth="1"/>
    <col min="910" max="910" width="11.140625" style="3" bestFit="1" customWidth="1"/>
    <col min="911" max="911" width="10.140625" style="3" bestFit="1" customWidth="1"/>
    <col min="912" max="1150" width="9.140625" style="3"/>
    <col min="1151" max="1151" width="13.5703125" style="3" customWidth="1"/>
    <col min="1152" max="1152" width="9.7109375" style="3" customWidth="1"/>
    <col min="1153" max="1153" width="10.140625" style="3" customWidth="1"/>
    <col min="1154" max="1154" width="9.28515625" style="3" customWidth="1"/>
    <col min="1155" max="1155" width="10.5703125" style="3" customWidth="1"/>
    <col min="1156" max="1156" width="11.7109375" style="3" customWidth="1"/>
    <col min="1157" max="1157" width="1.140625" style="3" customWidth="1"/>
    <col min="1158" max="1158" width="9.28515625" style="3" customWidth="1"/>
    <col min="1159" max="1159" width="10.28515625" style="3" customWidth="1"/>
    <col min="1160" max="1160" width="8.85546875" style="3" customWidth="1"/>
    <col min="1161" max="1161" width="10.5703125" style="3" customWidth="1"/>
    <col min="1162" max="1162" width="10.85546875" style="3" customWidth="1"/>
    <col min="1163" max="1163" width="12" style="3" bestFit="1" customWidth="1"/>
    <col min="1164" max="1165" width="11" style="3" bestFit="1" customWidth="1"/>
    <col min="1166" max="1166" width="11.140625" style="3" bestFit="1" customWidth="1"/>
    <col min="1167" max="1167" width="10.140625" style="3" bestFit="1" customWidth="1"/>
    <col min="1168" max="1406" width="9.140625" style="3"/>
    <col min="1407" max="1407" width="13.5703125" style="3" customWidth="1"/>
    <col min="1408" max="1408" width="9.7109375" style="3" customWidth="1"/>
    <col min="1409" max="1409" width="10.140625" style="3" customWidth="1"/>
    <col min="1410" max="1410" width="9.28515625" style="3" customWidth="1"/>
    <col min="1411" max="1411" width="10.5703125" style="3" customWidth="1"/>
    <col min="1412" max="1412" width="11.7109375" style="3" customWidth="1"/>
    <col min="1413" max="1413" width="1.140625" style="3" customWidth="1"/>
    <col min="1414" max="1414" width="9.28515625" style="3" customWidth="1"/>
    <col min="1415" max="1415" width="10.28515625" style="3" customWidth="1"/>
    <col min="1416" max="1416" width="8.85546875" style="3" customWidth="1"/>
    <col min="1417" max="1417" width="10.5703125" style="3" customWidth="1"/>
    <col min="1418" max="1418" width="10.85546875" style="3" customWidth="1"/>
    <col min="1419" max="1419" width="12" style="3" bestFit="1" customWidth="1"/>
    <col min="1420" max="1421" width="11" style="3" bestFit="1" customWidth="1"/>
    <col min="1422" max="1422" width="11.140625" style="3" bestFit="1" customWidth="1"/>
    <col min="1423" max="1423" width="10.140625" style="3" bestFit="1" customWidth="1"/>
    <col min="1424" max="1662" width="9.140625" style="3"/>
    <col min="1663" max="1663" width="13.5703125" style="3" customWidth="1"/>
    <col min="1664" max="1664" width="9.7109375" style="3" customWidth="1"/>
    <col min="1665" max="1665" width="10.140625" style="3" customWidth="1"/>
    <col min="1666" max="1666" width="9.28515625" style="3" customWidth="1"/>
    <col min="1667" max="1667" width="10.5703125" style="3" customWidth="1"/>
    <col min="1668" max="1668" width="11.7109375" style="3" customWidth="1"/>
    <col min="1669" max="1669" width="1.140625" style="3" customWidth="1"/>
    <col min="1670" max="1670" width="9.28515625" style="3" customWidth="1"/>
    <col min="1671" max="1671" width="10.28515625" style="3" customWidth="1"/>
    <col min="1672" max="1672" width="8.85546875" style="3" customWidth="1"/>
    <col min="1673" max="1673" width="10.5703125" style="3" customWidth="1"/>
    <col min="1674" max="1674" width="10.85546875" style="3" customWidth="1"/>
    <col min="1675" max="1675" width="12" style="3" bestFit="1" customWidth="1"/>
    <col min="1676" max="1677" width="11" style="3" bestFit="1" customWidth="1"/>
    <col min="1678" max="1678" width="11.140625" style="3" bestFit="1" customWidth="1"/>
    <col min="1679" max="1679" width="10.140625" style="3" bestFit="1" customWidth="1"/>
    <col min="1680" max="1918" width="9.140625" style="3"/>
    <col min="1919" max="1919" width="13.5703125" style="3" customWidth="1"/>
    <col min="1920" max="1920" width="9.7109375" style="3" customWidth="1"/>
    <col min="1921" max="1921" width="10.140625" style="3" customWidth="1"/>
    <col min="1922" max="1922" width="9.28515625" style="3" customWidth="1"/>
    <col min="1923" max="1923" width="10.5703125" style="3" customWidth="1"/>
    <col min="1924" max="1924" width="11.7109375" style="3" customWidth="1"/>
    <col min="1925" max="1925" width="1.140625" style="3" customWidth="1"/>
    <col min="1926" max="1926" width="9.28515625" style="3" customWidth="1"/>
    <col min="1927" max="1927" width="10.28515625" style="3" customWidth="1"/>
    <col min="1928" max="1928" width="8.85546875" style="3" customWidth="1"/>
    <col min="1929" max="1929" width="10.5703125" style="3" customWidth="1"/>
    <col min="1930" max="1930" width="10.85546875" style="3" customWidth="1"/>
    <col min="1931" max="1931" width="12" style="3" bestFit="1" customWidth="1"/>
    <col min="1932" max="1933" width="11" style="3" bestFit="1" customWidth="1"/>
    <col min="1934" max="1934" width="11.140625" style="3" bestFit="1" customWidth="1"/>
    <col min="1935" max="1935" width="10.140625" style="3" bestFit="1" customWidth="1"/>
    <col min="1936" max="2174" width="9.140625" style="3"/>
    <col min="2175" max="2175" width="13.5703125" style="3" customWidth="1"/>
    <col min="2176" max="2176" width="9.7109375" style="3" customWidth="1"/>
    <col min="2177" max="2177" width="10.140625" style="3" customWidth="1"/>
    <col min="2178" max="2178" width="9.28515625" style="3" customWidth="1"/>
    <col min="2179" max="2179" width="10.5703125" style="3" customWidth="1"/>
    <col min="2180" max="2180" width="11.7109375" style="3" customWidth="1"/>
    <col min="2181" max="2181" width="1.140625" style="3" customWidth="1"/>
    <col min="2182" max="2182" width="9.28515625" style="3" customWidth="1"/>
    <col min="2183" max="2183" width="10.28515625" style="3" customWidth="1"/>
    <col min="2184" max="2184" width="8.85546875" style="3" customWidth="1"/>
    <col min="2185" max="2185" width="10.5703125" style="3" customWidth="1"/>
    <col min="2186" max="2186" width="10.85546875" style="3" customWidth="1"/>
    <col min="2187" max="2187" width="12" style="3" bestFit="1" customWidth="1"/>
    <col min="2188" max="2189" width="11" style="3" bestFit="1" customWidth="1"/>
    <col min="2190" max="2190" width="11.140625" style="3" bestFit="1" customWidth="1"/>
    <col min="2191" max="2191" width="10.140625" style="3" bestFit="1" customWidth="1"/>
    <col min="2192" max="2430" width="9.140625" style="3"/>
    <col min="2431" max="2431" width="13.5703125" style="3" customWidth="1"/>
    <col min="2432" max="2432" width="9.7109375" style="3" customWidth="1"/>
    <col min="2433" max="2433" width="10.140625" style="3" customWidth="1"/>
    <col min="2434" max="2434" width="9.28515625" style="3" customWidth="1"/>
    <col min="2435" max="2435" width="10.5703125" style="3" customWidth="1"/>
    <col min="2436" max="2436" width="11.7109375" style="3" customWidth="1"/>
    <col min="2437" max="2437" width="1.140625" style="3" customWidth="1"/>
    <col min="2438" max="2438" width="9.28515625" style="3" customWidth="1"/>
    <col min="2439" max="2439" width="10.28515625" style="3" customWidth="1"/>
    <col min="2440" max="2440" width="8.85546875" style="3" customWidth="1"/>
    <col min="2441" max="2441" width="10.5703125" style="3" customWidth="1"/>
    <col min="2442" max="2442" width="10.85546875" style="3" customWidth="1"/>
    <col min="2443" max="2443" width="12" style="3" bestFit="1" customWidth="1"/>
    <col min="2444" max="2445" width="11" style="3" bestFit="1" customWidth="1"/>
    <col min="2446" max="2446" width="11.140625" style="3" bestFit="1" customWidth="1"/>
    <col min="2447" max="2447" width="10.140625" style="3" bestFit="1" customWidth="1"/>
    <col min="2448" max="2686" width="9.140625" style="3"/>
    <col min="2687" max="2687" width="13.5703125" style="3" customWidth="1"/>
    <col min="2688" max="2688" width="9.7109375" style="3" customWidth="1"/>
    <col min="2689" max="2689" width="10.140625" style="3" customWidth="1"/>
    <col min="2690" max="2690" width="9.28515625" style="3" customWidth="1"/>
    <col min="2691" max="2691" width="10.5703125" style="3" customWidth="1"/>
    <col min="2692" max="2692" width="11.7109375" style="3" customWidth="1"/>
    <col min="2693" max="2693" width="1.140625" style="3" customWidth="1"/>
    <col min="2694" max="2694" width="9.28515625" style="3" customWidth="1"/>
    <col min="2695" max="2695" width="10.28515625" style="3" customWidth="1"/>
    <col min="2696" max="2696" width="8.85546875" style="3" customWidth="1"/>
    <col min="2697" max="2697" width="10.5703125" style="3" customWidth="1"/>
    <col min="2698" max="2698" width="10.85546875" style="3" customWidth="1"/>
    <col min="2699" max="2699" width="12" style="3" bestFit="1" customWidth="1"/>
    <col min="2700" max="2701" width="11" style="3" bestFit="1" customWidth="1"/>
    <col min="2702" max="2702" width="11.140625" style="3" bestFit="1" customWidth="1"/>
    <col min="2703" max="2703" width="10.140625" style="3" bestFit="1" customWidth="1"/>
    <col min="2704" max="2942" width="9.140625" style="3"/>
    <col min="2943" max="2943" width="13.5703125" style="3" customWidth="1"/>
    <col min="2944" max="2944" width="9.7109375" style="3" customWidth="1"/>
    <col min="2945" max="2945" width="10.140625" style="3" customWidth="1"/>
    <col min="2946" max="2946" width="9.28515625" style="3" customWidth="1"/>
    <col min="2947" max="2947" width="10.5703125" style="3" customWidth="1"/>
    <col min="2948" max="2948" width="11.7109375" style="3" customWidth="1"/>
    <col min="2949" max="2949" width="1.140625" style="3" customWidth="1"/>
    <col min="2950" max="2950" width="9.28515625" style="3" customWidth="1"/>
    <col min="2951" max="2951" width="10.28515625" style="3" customWidth="1"/>
    <col min="2952" max="2952" width="8.85546875" style="3" customWidth="1"/>
    <col min="2953" max="2953" width="10.5703125" style="3" customWidth="1"/>
    <col min="2954" max="2954" width="10.85546875" style="3" customWidth="1"/>
    <col min="2955" max="2955" width="12" style="3" bestFit="1" customWidth="1"/>
    <col min="2956" max="2957" width="11" style="3" bestFit="1" customWidth="1"/>
    <col min="2958" max="2958" width="11.140625" style="3" bestFit="1" customWidth="1"/>
    <col min="2959" max="2959" width="10.140625" style="3" bestFit="1" customWidth="1"/>
    <col min="2960" max="3198" width="9.140625" style="3"/>
    <col min="3199" max="3199" width="13.5703125" style="3" customWidth="1"/>
    <col min="3200" max="3200" width="9.7109375" style="3" customWidth="1"/>
    <col min="3201" max="3201" width="10.140625" style="3" customWidth="1"/>
    <col min="3202" max="3202" width="9.28515625" style="3" customWidth="1"/>
    <col min="3203" max="3203" width="10.5703125" style="3" customWidth="1"/>
    <col min="3204" max="3204" width="11.7109375" style="3" customWidth="1"/>
    <col min="3205" max="3205" width="1.140625" style="3" customWidth="1"/>
    <col min="3206" max="3206" width="9.28515625" style="3" customWidth="1"/>
    <col min="3207" max="3207" width="10.28515625" style="3" customWidth="1"/>
    <col min="3208" max="3208" width="8.85546875" style="3" customWidth="1"/>
    <col min="3209" max="3209" width="10.5703125" style="3" customWidth="1"/>
    <col min="3210" max="3210" width="10.85546875" style="3" customWidth="1"/>
    <col min="3211" max="3211" width="12" style="3" bestFit="1" customWidth="1"/>
    <col min="3212" max="3213" width="11" style="3" bestFit="1" customWidth="1"/>
    <col min="3214" max="3214" width="11.140625" style="3" bestFit="1" customWidth="1"/>
    <col min="3215" max="3215" width="10.140625" style="3" bestFit="1" customWidth="1"/>
    <col min="3216" max="3454" width="9.140625" style="3"/>
    <col min="3455" max="3455" width="13.5703125" style="3" customWidth="1"/>
    <col min="3456" max="3456" width="9.7109375" style="3" customWidth="1"/>
    <col min="3457" max="3457" width="10.140625" style="3" customWidth="1"/>
    <col min="3458" max="3458" width="9.28515625" style="3" customWidth="1"/>
    <col min="3459" max="3459" width="10.5703125" style="3" customWidth="1"/>
    <col min="3460" max="3460" width="11.7109375" style="3" customWidth="1"/>
    <col min="3461" max="3461" width="1.140625" style="3" customWidth="1"/>
    <col min="3462" max="3462" width="9.28515625" style="3" customWidth="1"/>
    <col min="3463" max="3463" width="10.28515625" style="3" customWidth="1"/>
    <col min="3464" max="3464" width="8.85546875" style="3" customWidth="1"/>
    <col min="3465" max="3465" width="10.5703125" style="3" customWidth="1"/>
    <col min="3466" max="3466" width="10.85546875" style="3" customWidth="1"/>
    <col min="3467" max="3467" width="12" style="3" bestFit="1" customWidth="1"/>
    <col min="3468" max="3469" width="11" style="3" bestFit="1" customWidth="1"/>
    <col min="3470" max="3470" width="11.140625" style="3" bestFit="1" customWidth="1"/>
    <col min="3471" max="3471" width="10.140625" style="3" bestFit="1" customWidth="1"/>
    <col min="3472" max="3710" width="9.140625" style="3"/>
    <col min="3711" max="3711" width="13.5703125" style="3" customWidth="1"/>
    <col min="3712" max="3712" width="9.7109375" style="3" customWidth="1"/>
    <col min="3713" max="3713" width="10.140625" style="3" customWidth="1"/>
    <col min="3714" max="3714" width="9.28515625" style="3" customWidth="1"/>
    <col min="3715" max="3715" width="10.5703125" style="3" customWidth="1"/>
    <col min="3716" max="3716" width="11.7109375" style="3" customWidth="1"/>
    <col min="3717" max="3717" width="1.140625" style="3" customWidth="1"/>
    <col min="3718" max="3718" width="9.28515625" style="3" customWidth="1"/>
    <col min="3719" max="3719" width="10.28515625" style="3" customWidth="1"/>
    <col min="3720" max="3720" width="8.85546875" style="3" customWidth="1"/>
    <col min="3721" max="3721" width="10.5703125" style="3" customWidth="1"/>
    <col min="3722" max="3722" width="10.85546875" style="3" customWidth="1"/>
    <col min="3723" max="3723" width="12" style="3" bestFit="1" customWidth="1"/>
    <col min="3724" max="3725" width="11" style="3" bestFit="1" customWidth="1"/>
    <col min="3726" max="3726" width="11.140625" style="3" bestFit="1" customWidth="1"/>
    <col min="3727" max="3727" width="10.140625" style="3" bestFit="1" customWidth="1"/>
    <col min="3728" max="3966" width="9.140625" style="3"/>
    <col min="3967" max="3967" width="13.5703125" style="3" customWidth="1"/>
    <col min="3968" max="3968" width="9.7109375" style="3" customWidth="1"/>
    <col min="3969" max="3969" width="10.140625" style="3" customWidth="1"/>
    <col min="3970" max="3970" width="9.28515625" style="3" customWidth="1"/>
    <col min="3971" max="3971" width="10.5703125" style="3" customWidth="1"/>
    <col min="3972" max="3972" width="11.7109375" style="3" customWidth="1"/>
    <col min="3973" max="3973" width="1.140625" style="3" customWidth="1"/>
    <col min="3974" max="3974" width="9.28515625" style="3" customWidth="1"/>
    <col min="3975" max="3975" width="10.28515625" style="3" customWidth="1"/>
    <col min="3976" max="3976" width="8.85546875" style="3" customWidth="1"/>
    <col min="3977" max="3977" width="10.5703125" style="3" customWidth="1"/>
    <col min="3978" max="3978" width="10.85546875" style="3" customWidth="1"/>
    <col min="3979" max="3979" width="12" style="3" bestFit="1" customWidth="1"/>
    <col min="3980" max="3981" width="11" style="3" bestFit="1" customWidth="1"/>
    <col min="3982" max="3982" width="11.140625" style="3" bestFit="1" customWidth="1"/>
    <col min="3983" max="3983" width="10.140625" style="3" bestFit="1" customWidth="1"/>
    <col min="3984" max="4222" width="9.140625" style="3"/>
    <col min="4223" max="4223" width="13.5703125" style="3" customWidth="1"/>
    <col min="4224" max="4224" width="9.7109375" style="3" customWidth="1"/>
    <col min="4225" max="4225" width="10.140625" style="3" customWidth="1"/>
    <col min="4226" max="4226" width="9.28515625" style="3" customWidth="1"/>
    <col min="4227" max="4227" width="10.5703125" style="3" customWidth="1"/>
    <col min="4228" max="4228" width="11.7109375" style="3" customWidth="1"/>
    <col min="4229" max="4229" width="1.140625" style="3" customWidth="1"/>
    <col min="4230" max="4230" width="9.28515625" style="3" customWidth="1"/>
    <col min="4231" max="4231" width="10.28515625" style="3" customWidth="1"/>
    <col min="4232" max="4232" width="8.85546875" style="3" customWidth="1"/>
    <col min="4233" max="4233" width="10.5703125" style="3" customWidth="1"/>
    <col min="4234" max="4234" width="10.85546875" style="3" customWidth="1"/>
    <col min="4235" max="4235" width="12" style="3" bestFit="1" customWidth="1"/>
    <col min="4236" max="4237" width="11" style="3" bestFit="1" customWidth="1"/>
    <col min="4238" max="4238" width="11.140625" style="3" bestFit="1" customWidth="1"/>
    <col min="4239" max="4239" width="10.140625" style="3" bestFit="1" customWidth="1"/>
    <col min="4240" max="4478" width="9.140625" style="3"/>
    <col min="4479" max="4479" width="13.5703125" style="3" customWidth="1"/>
    <col min="4480" max="4480" width="9.7109375" style="3" customWidth="1"/>
    <col min="4481" max="4481" width="10.140625" style="3" customWidth="1"/>
    <col min="4482" max="4482" width="9.28515625" style="3" customWidth="1"/>
    <col min="4483" max="4483" width="10.5703125" style="3" customWidth="1"/>
    <col min="4484" max="4484" width="11.7109375" style="3" customWidth="1"/>
    <col min="4485" max="4485" width="1.140625" style="3" customWidth="1"/>
    <col min="4486" max="4486" width="9.28515625" style="3" customWidth="1"/>
    <col min="4487" max="4487" width="10.28515625" style="3" customWidth="1"/>
    <col min="4488" max="4488" width="8.85546875" style="3" customWidth="1"/>
    <col min="4489" max="4489" width="10.5703125" style="3" customWidth="1"/>
    <col min="4490" max="4490" width="10.85546875" style="3" customWidth="1"/>
    <col min="4491" max="4491" width="12" style="3" bestFit="1" customWidth="1"/>
    <col min="4492" max="4493" width="11" style="3" bestFit="1" customWidth="1"/>
    <col min="4494" max="4494" width="11.140625" style="3" bestFit="1" customWidth="1"/>
    <col min="4495" max="4495" width="10.140625" style="3" bestFit="1" customWidth="1"/>
    <col min="4496" max="4734" width="9.140625" style="3"/>
    <col min="4735" max="4735" width="13.5703125" style="3" customWidth="1"/>
    <col min="4736" max="4736" width="9.7109375" style="3" customWidth="1"/>
    <col min="4737" max="4737" width="10.140625" style="3" customWidth="1"/>
    <col min="4738" max="4738" width="9.28515625" style="3" customWidth="1"/>
    <col min="4739" max="4739" width="10.5703125" style="3" customWidth="1"/>
    <col min="4740" max="4740" width="11.7109375" style="3" customWidth="1"/>
    <col min="4741" max="4741" width="1.140625" style="3" customWidth="1"/>
    <col min="4742" max="4742" width="9.28515625" style="3" customWidth="1"/>
    <col min="4743" max="4743" width="10.28515625" style="3" customWidth="1"/>
    <col min="4744" max="4744" width="8.85546875" style="3" customWidth="1"/>
    <col min="4745" max="4745" width="10.5703125" style="3" customWidth="1"/>
    <col min="4746" max="4746" width="10.85546875" style="3" customWidth="1"/>
    <col min="4747" max="4747" width="12" style="3" bestFit="1" customWidth="1"/>
    <col min="4748" max="4749" width="11" style="3" bestFit="1" customWidth="1"/>
    <col min="4750" max="4750" width="11.140625" style="3" bestFit="1" customWidth="1"/>
    <col min="4751" max="4751" width="10.140625" style="3" bestFit="1" customWidth="1"/>
    <col min="4752" max="4990" width="9.140625" style="3"/>
    <col min="4991" max="4991" width="13.5703125" style="3" customWidth="1"/>
    <col min="4992" max="4992" width="9.7109375" style="3" customWidth="1"/>
    <col min="4993" max="4993" width="10.140625" style="3" customWidth="1"/>
    <col min="4994" max="4994" width="9.28515625" style="3" customWidth="1"/>
    <col min="4995" max="4995" width="10.5703125" style="3" customWidth="1"/>
    <col min="4996" max="4996" width="11.7109375" style="3" customWidth="1"/>
    <col min="4997" max="4997" width="1.140625" style="3" customWidth="1"/>
    <col min="4998" max="4998" width="9.28515625" style="3" customWidth="1"/>
    <col min="4999" max="4999" width="10.28515625" style="3" customWidth="1"/>
    <col min="5000" max="5000" width="8.85546875" style="3" customWidth="1"/>
    <col min="5001" max="5001" width="10.5703125" style="3" customWidth="1"/>
    <col min="5002" max="5002" width="10.85546875" style="3" customWidth="1"/>
    <col min="5003" max="5003" width="12" style="3" bestFit="1" customWidth="1"/>
    <col min="5004" max="5005" width="11" style="3" bestFit="1" customWidth="1"/>
    <col min="5006" max="5006" width="11.140625" style="3" bestFit="1" customWidth="1"/>
    <col min="5007" max="5007" width="10.140625" style="3" bestFit="1" customWidth="1"/>
    <col min="5008" max="5246" width="9.140625" style="3"/>
    <col min="5247" max="5247" width="13.5703125" style="3" customWidth="1"/>
    <col min="5248" max="5248" width="9.7109375" style="3" customWidth="1"/>
    <col min="5249" max="5249" width="10.140625" style="3" customWidth="1"/>
    <col min="5250" max="5250" width="9.28515625" style="3" customWidth="1"/>
    <col min="5251" max="5251" width="10.5703125" style="3" customWidth="1"/>
    <col min="5252" max="5252" width="11.7109375" style="3" customWidth="1"/>
    <col min="5253" max="5253" width="1.140625" style="3" customWidth="1"/>
    <col min="5254" max="5254" width="9.28515625" style="3" customWidth="1"/>
    <col min="5255" max="5255" width="10.28515625" style="3" customWidth="1"/>
    <col min="5256" max="5256" width="8.85546875" style="3" customWidth="1"/>
    <col min="5257" max="5257" width="10.5703125" style="3" customWidth="1"/>
    <col min="5258" max="5258" width="10.85546875" style="3" customWidth="1"/>
    <col min="5259" max="5259" width="12" style="3" bestFit="1" customWidth="1"/>
    <col min="5260" max="5261" width="11" style="3" bestFit="1" customWidth="1"/>
    <col min="5262" max="5262" width="11.140625" style="3" bestFit="1" customWidth="1"/>
    <col min="5263" max="5263" width="10.140625" style="3" bestFit="1" customWidth="1"/>
    <col min="5264" max="5502" width="9.140625" style="3"/>
    <col min="5503" max="5503" width="13.5703125" style="3" customWidth="1"/>
    <col min="5504" max="5504" width="9.7109375" style="3" customWidth="1"/>
    <col min="5505" max="5505" width="10.140625" style="3" customWidth="1"/>
    <col min="5506" max="5506" width="9.28515625" style="3" customWidth="1"/>
    <col min="5507" max="5507" width="10.5703125" style="3" customWidth="1"/>
    <col min="5508" max="5508" width="11.7109375" style="3" customWidth="1"/>
    <col min="5509" max="5509" width="1.140625" style="3" customWidth="1"/>
    <col min="5510" max="5510" width="9.28515625" style="3" customWidth="1"/>
    <col min="5511" max="5511" width="10.28515625" style="3" customWidth="1"/>
    <col min="5512" max="5512" width="8.85546875" style="3" customWidth="1"/>
    <col min="5513" max="5513" width="10.5703125" style="3" customWidth="1"/>
    <col min="5514" max="5514" width="10.85546875" style="3" customWidth="1"/>
    <col min="5515" max="5515" width="12" style="3" bestFit="1" customWidth="1"/>
    <col min="5516" max="5517" width="11" style="3" bestFit="1" customWidth="1"/>
    <col min="5518" max="5518" width="11.140625" style="3" bestFit="1" customWidth="1"/>
    <col min="5519" max="5519" width="10.140625" style="3" bestFit="1" customWidth="1"/>
    <col min="5520" max="5758" width="9.140625" style="3"/>
    <col min="5759" max="5759" width="13.5703125" style="3" customWidth="1"/>
    <col min="5760" max="5760" width="9.7109375" style="3" customWidth="1"/>
    <col min="5761" max="5761" width="10.140625" style="3" customWidth="1"/>
    <col min="5762" max="5762" width="9.28515625" style="3" customWidth="1"/>
    <col min="5763" max="5763" width="10.5703125" style="3" customWidth="1"/>
    <col min="5764" max="5764" width="11.7109375" style="3" customWidth="1"/>
    <col min="5765" max="5765" width="1.140625" style="3" customWidth="1"/>
    <col min="5766" max="5766" width="9.28515625" style="3" customWidth="1"/>
    <col min="5767" max="5767" width="10.28515625" style="3" customWidth="1"/>
    <col min="5768" max="5768" width="8.85546875" style="3" customWidth="1"/>
    <col min="5769" max="5769" width="10.5703125" style="3" customWidth="1"/>
    <col min="5770" max="5770" width="10.85546875" style="3" customWidth="1"/>
    <col min="5771" max="5771" width="12" style="3" bestFit="1" customWidth="1"/>
    <col min="5772" max="5773" width="11" style="3" bestFit="1" customWidth="1"/>
    <col min="5774" max="5774" width="11.140625" style="3" bestFit="1" customWidth="1"/>
    <col min="5775" max="5775" width="10.140625" style="3" bestFit="1" customWidth="1"/>
    <col min="5776" max="6014" width="9.140625" style="3"/>
    <col min="6015" max="6015" width="13.5703125" style="3" customWidth="1"/>
    <col min="6016" max="6016" width="9.7109375" style="3" customWidth="1"/>
    <col min="6017" max="6017" width="10.140625" style="3" customWidth="1"/>
    <col min="6018" max="6018" width="9.28515625" style="3" customWidth="1"/>
    <col min="6019" max="6019" width="10.5703125" style="3" customWidth="1"/>
    <col min="6020" max="6020" width="11.7109375" style="3" customWidth="1"/>
    <col min="6021" max="6021" width="1.140625" style="3" customWidth="1"/>
    <col min="6022" max="6022" width="9.28515625" style="3" customWidth="1"/>
    <col min="6023" max="6023" width="10.28515625" style="3" customWidth="1"/>
    <col min="6024" max="6024" width="8.85546875" style="3" customWidth="1"/>
    <col min="6025" max="6025" width="10.5703125" style="3" customWidth="1"/>
    <col min="6026" max="6026" width="10.85546875" style="3" customWidth="1"/>
    <col min="6027" max="6027" width="12" style="3" bestFit="1" customWidth="1"/>
    <col min="6028" max="6029" width="11" style="3" bestFit="1" customWidth="1"/>
    <col min="6030" max="6030" width="11.140625" style="3" bestFit="1" customWidth="1"/>
    <col min="6031" max="6031" width="10.140625" style="3" bestFit="1" customWidth="1"/>
    <col min="6032" max="6270" width="9.140625" style="3"/>
    <col min="6271" max="6271" width="13.5703125" style="3" customWidth="1"/>
    <col min="6272" max="6272" width="9.7109375" style="3" customWidth="1"/>
    <col min="6273" max="6273" width="10.140625" style="3" customWidth="1"/>
    <col min="6274" max="6274" width="9.28515625" style="3" customWidth="1"/>
    <col min="6275" max="6275" width="10.5703125" style="3" customWidth="1"/>
    <col min="6276" max="6276" width="11.7109375" style="3" customWidth="1"/>
    <col min="6277" max="6277" width="1.140625" style="3" customWidth="1"/>
    <col min="6278" max="6278" width="9.28515625" style="3" customWidth="1"/>
    <col min="6279" max="6279" width="10.28515625" style="3" customWidth="1"/>
    <col min="6280" max="6280" width="8.85546875" style="3" customWidth="1"/>
    <col min="6281" max="6281" width="10.5703125" style="3" customWidth="1"/>
    <col min="6282" max="6282" width="10.85546875" style="3" customWidth="1"/>
    <col min="6283" max="6283" width="12" style="3" bestFit="1" customWidth="1"/>
    <col min="6284" max="6285" width="11" style="3" bestFit="1" customWidth="1"/>
    <col min="6286" max="6286" width="11.140625" style="3" bestFit="1" customWidth="1"/>
    <col min="6287" max="6287" width="10.140625" style="3" bestFit="1" customWidth="1"/>
    <col min="6288" max="6526" width="9.140625" style="3"/>
    <col min="6527" max="6527" width="13.5703125" style="3" customWidth="1"/>
    <col min="6528" max="6528" width="9.7109375" style="3" customWidth="1"/>
    <col min="6529" max="6529" width="10.140625" style="3" customWidth="1"/>
    <col min="6530" max="6530" width="9.28515625" style="3" customWidth="1"/>
    <col min="6531" max="6531" width="10.5703125" style="3" customWidth="1"/>
    <col min="6532" max="6532" width="11.7109375" style="3" customWidth="1"/>
    <col min="6533" max="6533" width="1.140625" style="3" customWidth="1"/>
    <col min="6534" max="6534" width="9.28515625" style="3" customWidth="1"/>
    <col min="6535" max="6535" width="10.28515625" style="3" customWidth="1"/>
    <col min="6536" max="6536" width="8.85546875" style="3" customWidth="1"/>
    <col min="6537" max="6537" width="10.5703125" style="3" customWidth="1"/>
    <col min="6538" max="6538" width="10.85546875" style="3" customWidth="1"/>
    <col min="6539" max="6539" width="12" style="3" bestFit="1" customWidth="1"/>
    <col min="6540" max="6541" width="11" style="3" bestFit="1" customWidth="1"/>
    <col min="6542" max="6542" width="11.140625" style="3" bestFit="1" customWidth="1"/>
    <col min="6543" max="6543" width="10.140625" style="3" bestFit="1" customWidth="1"/>
    <col min="6544" max="6782" width="9.140625" style="3"/>
    <col min="6783" max="6783" width="13.5703125" style="3" customWidth="1"/>
    <col min="6784" max="6784" width="9.7109375" style="3" customWidth="1"/>
    <col min="6785" max="6785" width="10.140625" style="3" customWidth="1"/>
    <col min="6786" max="6786" width="9.28515625" style="3" customWidth="1"/>
    <col min="6787" max="6787" width="10.5703125" style="3" customWidth="1"/>
    <col min="6788" max="6788" width="11.7109375" style="3" customWidth="1"/>
    <col min="6789" max="6789" width="1.140625" style="3" customWidth="1"/>
    <col min="6790" max="6790" width="9.28515625" style="3" customWidth="1"/>
    <col min="6791" max="6791" width="10.28515625" style="3" customWidth="1"/>
    <col min="6792" max="6792" width="8.85546875" style="3" customWidth="1"/>
    <col min="6793" max="6793" width="10.5703125" style="3" customWidth="1"/>
    <col min="6794" max="6794" width="10.85546875" style="3" customWidth="1"/>
    <col min="6795" max="6795" width="12" style="3" bestFit="1" customWidth="1"/>
    <col min="6796" max="6797" width="11" style="3" bestFit="1" customWidth="1"/>
    <col min="6798" max="6798" width="11.140625" style="3" bestFit="1" customWidth="1"/>
    <col min="6799" max="6799" width="10.140625" style="3" bestFit="1" customWidth="1"/>
    <col min="6800" max="7038" width="9.140625" style="3"/>
    <col min="7039" max="7039" width="13.5703125" style="3" customWidth="1"/>
    <col min="7040" max="7040" width="9.7109375" style="3" customWidth="1"/>
    <col min="7041" max="7041" width="10.140625" style="3" customWidth="1"/>
    <col min="7042" max="7042" width="9.28515625" style="3" customWidth="1"/>
    <col min="7043" max="7043" width="10.5703125" style="3" customWidth="1"/>
    <col min="7044" max="7044" width="11.7109375" style="3" customWidth="1"/>
    <col min="7045" max="7045" width="1.140625" style="3" customWidth="1"/>
    <col min="7046" max="7046" width="9.28515625" style="3" customWidth="1"/>
    <col min="7047" max="7047" width="10.28515625" style="3" customWidth="1"/>
    <col min="7048" max="7048" width="8.85546875" style="3" customWidth="1"/>
    <col min="7049" max="7049" width="10.5703125" style="3" customWidth="1"/>
    <col min="7050" max="7050" width="10.85546875" style="3" customWidth="1"/>
    <col min="7051" max="7051" width="12" style="3" bestFit="1" customWidth="1"/>
    <col min="7052" max="7053" width="11" style="3" bestFit="1" customWidth="1"/>
    <col min="7054" max="7054" width="11.140625" style="3" bestFit="1" customWidth="1"/>
    <col min="7055" max="7055" width="10.140625" style="3" bestFit="1" customWidth="1"/>
    <col min="7056" max="7294" width="9.140625" style="3"/>
    <col min="7295" max="7295" width="13.5703125" style="3" customWidth="1"/>
    <col min="7296" max="7296" width="9.7109375" style="3" customWidth="1"/>
    <col min="7297" max="7297" width="10.140625" style="3" customWidth="1"/>
    <col min="7298" max="7298" width="9.28515625" style="3" customWidth="1"/>
    <col min="7299" max="7299" width="10.5703125" style="3" customWidth="1"/>
    <col min="7300" max="7300" width="11.7109375" style="3" customWidth="1"/>
    <col min="7301" max="7301" width="1.140625" style="3" customWidth="1"/>
    <col min="7302" max="7302" width="9.28515625" style="3" customWidth="1"/>
    <col min="7303" max="7303" width="10.28515625" style="3" customWidth="1"/>
    <col min="7304" max="7304" width="8.85546875" style="3" customWidth="1"/>
    <col min="7305" max="7305" width="10.5703125" style="3" customWidth="1"/>
    <col min="7306" max="7306" width="10.85546875" style="3" customWidth="1"/>
    <col min="7307" max="7307" width="12" style="3" bestFit="1" customWidth="1"/>
    <col min="7308" max="7309" width="11" style="3" bestFit="1" customWidth="1"/>
    <col min="7310" max="7310" width="11.140625" style="3" bestFit="1" customWidth="1"/>
    <col min="7311" max="7311" width="10.140625" style="3" bestFit="1" customWidth="1"/>
    <col min="7312" max="7550" width="9.140625" style="3"/>
    <col min="7551" max="7551" width="13.5703125" style="3" customWidth="1"/>
    <col min="7552" max="7552" width="9.7109375" style="3" customWidth="1"/>
    <col min="7553" max="7553" width="10.140625" style="3" customWidth="1"/>
    <col min="7554" max="7554" width="9.28515625" style="3" customWidth="1"/>
    <col min="7555" max="7555" width="10.5703125" style="3" customWidth="1"/>
    <col min="7556" max="7556" width="11.7109375" style="3" customWidth="1"/>
    <col min="7557" max="7557" width="1.140625" style="3" customWidth="1"/>
    <col min="7558" max="7558" width="9.28515625" style="3" customWidth="1"/>
    <col min="7559" max="7559" width="10.28515625" style="3" customWidth="1"/>
    <col min="7560" max="7560" width="8.85546875" style="3" customWidth="1"/>
    <col min="7561" max="7561" width="10.5703125" style="3" customWidth="1"/>
    <col min="7562" max="7562" width="10.85546875" style="3" customWidth="1"/>
    <col min="7563" max="7563" width="12" style="3" bestFit="1" customWidth="1"/>
    <col min="7564" max="7565" width="11" style="3" bestFit="1" customWidth="1"/>
    <col min="7566" max="7566" width="11.140625" style="3" bestFit="1" customWidth="1"/>
    <col min="7567" max="7567" width="10.140625" style="3" bestFit="1" customWidth="1"/>
    <col min="7568" max="7806" width="9.140625" style="3"/>
    <col min="7807" max="7807" width="13.5703125" style="3" customWidth="1"/>
    <col min="7808" max="7808" width="9.7109375" style="3" customWidth="1"/>
    <col min="7809" max="7809" width="10.140625" style="3" customWidth="1"/>
    <col min="7810" max="7810" width="9.28515625" style="3" customWidth="1"/>
    <col min="7811" max="7811" width="10.5703125" style="3" customWidth="1"/>
    <col min="7812" max="7812" width="11.7109375" style="3" customWidth="1"/>
    <col min="7813" max="7813" width="1.140625" style="3" customWidth="1"/>
    <col min="7814" max="7814" width="9.28515625" style="3" customWidth="1"/>
    <col min="7815" max="7815" width="10.28515625" style="3" customWidth="1"/>
    <col min="7816" max="7816" width="8.85546875" style="3" customWidth="1"/>
    <col min="7817" max="7817" width="10.5703125" style="3" customWidth="1"/>
    <col min="7818" max="7818" width="10.85546875" style="3" customWidth="1"/>
    <col min="7819" max="7819" width="12" style="3" bestFit="1" customWidth="1"/>
    <col min="7820" max="7821" width="11" style="3" bestFit="1" customWidth="1"/>
    <col min="7822" max="7822" width="11.140625" style="3" bestFit="1" customWidth="1"/>
    <col min="7823" max="7823" width="10.140625" style="3" bestFit="1" customWidth="1"/>
    <col min="7824" max="8062" width="9.140625" style="3"/>
    <col min="8063" max="8063" width="13.5703125" style="3" customWidth="1"/>
    <col min="8064" max="8064" width="9.7109375" style="3" customWidth="1"/>
    <col min="8065" max="8065" width="10.140625" style="3" customWidth="1"/>
    <col min="8066" max="8066" width="9.28515625" style="3" customWidth="1"/>
    <col min="8067" max="8067" width="10.5703125" style="3" customWidth="1"/>
    <col min="8068" max="8068" width="11.7109375" style="3" customWidth="1"/>
    <col min="8069" max="8069" width="1.140625" style="3" customWidth="1"/>
    <col min="8070" max="8070" width="9.28515625" style="3" customWidth="1"/>
    <col min="8071" max="8071" width="10.28515625" style="3" customWidth="1"/>
    <col min="8072" max="8072" width="8.85546875" style="3" customWidth="1"/>
    <col min="8073" max="8073" width="10.5703125" style="3" customWidth="1"/>
    <col min="8074" max="8074" width="10.85546875" style="3" customWidth="1"/>
    <col min="8075" max="8075" width="12" style="3" bestFit="1" customWidth="1"/>
    <col min="8076" max="8077" width="11" style="3" bestFit="1" customWidth="1"/>
    <col min="8078" max="8078" width="11.140625" style="3" bestFit="1" customWidth="1"/>
    <col min="8079" max="8079" width="10.140625" style="3" bestFit="1" customWidth="1"/>
    <col min="8080" max="8318" width="9.140625" style="3"/>
    <col min="8319" max="8319" width="13.5703125" style="3" customWidth="1"/>
    <col min="8320" max="8320" width="9.7109375" style="3" customWidth="1"/>
    <col min="8321" max="8321" width="10.140625" style="3" customWidth="1"/>
    <col min="8322" max="8322" width="9.28515625" style="3" customWidth="1"/>
    <col min="8323" max="8323" width="10.5703125" style="3" customWidth="1"/>
    <col min="8324" max="8324" width="11.7109375" style="3" customWidth="1"/>
    <col min="8325" max="8325" width="1.140625" style="3" customWidth="1"/>
    <col min="8326" max="8326" width="9.28515625" style="3" customWidth="1"/>
    <col min="8327" max="8327" width="10.28515625" style="3" customWidth="1"/>
    <col min="8328" max="8328" width="8.85546875" style="3" customWidth="1"/>
    <col min="8329" max="8329" width="10.5703125" style="3" customWidth="1"/>
    <col min="8330" max="8330" width="10.85546875" style="3" customWidth="1"/>
    <col min="8331" max="8331" width="12" style="3" bestFit="1" customWidth="1"/>
    <col min="8332" max="8333" width="11" style="3" bestFit="1" customWidth="1"/>
    <col min="8334" max="8334" width="11.140625" style="3" bestFit="1" customWidth="1"/>
    <col min="8335" max="8335" width="10.140625" style="3" bestFit="1" customWidth="1"/>
    <col min="8336" max="8574" width="9.140625" style="3"/>
    <col min="8575" max="8575" width="13.5703125" style="3" customWidth="1"/>
    <col min="8576" max="8576" width="9.7109375" style="3" customWidth="1"/>
    <col min="8577" max="8577" width="10.140625" style="3" customWidth="1"/>
    <col min="8578" max="8578" width="9.28515625" style="3" customWidth="1"/>
    <col min="8579" max="8579" width="10.5703125" style="3" customWidth="1"/>
    <col min="8580" max="8580" width="11.7109375" style="3" customWidth="1"/>
    <col min="8581" max="8581" width="1.140625" style="3" customWidth="1"/>
    <col min="8582" max="8582" width="9.28515625" style="3" customWidth="1"/>
    <col min="8583" max="8583" width="10.28515625" style="3" customWidth="1"/>
    <col min="8584" max="8584" width="8.85546875" style="3" customWidth="1"/>
    <col min="8585" max="8585" width="10.5703125" style="3" customWidth="1"/>
    <col min="8586" max="8586" width="10.85546875" style="3" customWidth="1"/>
    <col min="8587" max="8587" width="12" style="3" bestFit="1" customWidth="1"/>
    <col min="8588" max="8589" width="11" style="3" bestFit="1" customWidth="1"/>
    <col min="8590" max="8590" width="11.140625" style="3" bestFit="1" customWidth="1"/>
    <col min="8591" max="8591" width="10.140625" style="3" bestFit="1" customWidth="1"/>
    <col min="8592" max="8830" width="9.140625" style="3"/>
    <col min="8831" max="8831" width="13.5703125" style="3" customWidth="1"/>
    <col min="8832" max="8832" width="9.7109375" style="3" customWidth="1"/>
    <col min="8833" max="8833" width="10.140625" style="3" customWidth="1"/>
    <col min="8834" max="8834" width="9.28515625" style="3" customWidth="1"/>
    <col min="8835" max="8835" width="10.5703125" style="3" customWidth="1"/>
    <col min="8836" max="8836" width="11.7109375" style="3" customWidth="1"/>
    <col min="8837" max="8837" width="1.140625" style="3" customWidth="1"/>
    <col min="8838" max="8838" width="9.28515625" style="3" customWidth="1"/>
    <col min="8839" max="8839" width="10.28515625" style="3" customWidth="1"/>
    <col min="8840" max="8840" width="8.85546875" style="3" customWidth="1"/>
    <col min="8841" max="8841" width="10.5703125" style="3" customWidth="1"/>
    <col min="8842" max="8842" width="10.85546875" style="3" customWidth="1"/>
    <col min="8843" max="8843" width="12" style="3" bestFit="1" customWidth="1"/>
    <col min="8844" max="8845" width="11" style="3" bestFit="1" customWidth="1"/>
    <col min="8846" max="8846" width="11.140625" style="3" bestFit="1" customWidth="1"/>
    <col min="8847" max="8847" width="10.140625" style="3" bestFit="1" customWidth="1"/>
    <col min="8848" max="9086" width="9.140625" style="3"/>
    <col min="9087" max="9087" width="13.5703125" style="3" customWidth="1"/>
    <col min="9088" max="9088" width="9.7109375" style="3" customWidth="1"/>
    <col min="9089" max="9089" width="10.140625" style="3" customWidth="1"/>
    <col min="9090" max="9090" width="9.28515625" style="3" customWidth="1"/>
    <col min="9091" max="9091" width="10.5703125" style="3" customWidth="1"/>
    <col min="9092" max="9092" width="11.7109375" style="3" customWidth="1"/>
    <col min="9093" max="9093" width="1.140625" style="3" customWidth="1"/>
    <col min="9094" max="9094" width="9.28515625" style="3" customWidth="1"/>
    <col min="9095" max="9095" width="10.28515625" style="3" customWidth="1"/>
    <col min="9096" max="9096" width="8.85546875" style="3" customWidth="1"/>
    <col min="9097" max="9097" width="10.5703125" style="3" customWidth="1"/>
    <col min="9098" max="9098" width="10.85546875" style="3" customWidth="1"/>
    <col min="9099" max="9099" width="12" style="3" bestFit="1" customWidth="1"/>
    <col min="9100" max="9101" width="11" style="3" bestFit="1" customWidth="1"/>
    <col min="9102" max="9102" width="11.140625" style="3" bestFit="1" customWidth="1"/>
    <col min="9103" max="9103" width="10.140625" style="3" bestFit="1" customWidth="1"/>
    <col min="9104" max="9342" width="9.140625" style="3"/>
    <col min="9343" max="9343" width="13.5703125" style="3" customWidth="1"/>
    <col min="9344" max="9344" width="9.7109375" style="3" customWidth="1"/>
    <col min="9345" max="9345" width="10.140625" style="3" customWidth="1"/>
    <col min="9346" max="9346" width="9.28515625" style="3" customWidth="1"/>
    <col min="9347" max="9347" width="10.5703125" style="3" customWidth="1"/>
    <col min="9348" max="9348" width="11.7109375" style="3" customWidth="1"/>
    <col min="9349" max="9349" width="1.140625" style="3" customWidth="1"/>
    <col min="9350" max="9350" width="9.28515625" style="3" customWidth="1"/>
    <col min="9351" max="9351" width="10.28515625" style="3" customWidth="1"/>
    <col min="9352" max="9352" width="8.85546875" style="3" customWidth="1"/>
    <col min="9353" max="9353" width="10.5703125" style="3" customWidth="1"/>
    <col min="9354" max="9354" width="10.85546875" style="3" customWidth="1"/>
    <col min="9355" max="9355" width="12" style="3" bestFit="1" customWidth="1"/>
    <col min="9356" max="9357" width="11" style="3" bestFit="1" customWidth="1"/>
    <col min="9358" max="9358" width="11.140625" style="3" bestFit="1" customWidth="1"/>
    <col min="9359" max="9359" width="10.140625" style="3" bestFit="1" customWidth="1"/>
    <col min="9360" max="9598" width="9.140625" style="3"/>
    <col min="9599" max="9599" width="13.5703125" style="3" customWidth="1"/>
    <col min="9600" max="9600" width="9.7109375" style="3" customWidth="1"/>
    <col min="9601" max="9601" width="10.140625" style="3" customWidth="1"/>
    <col min="9602" max="9602" width="9.28515625" style="3" customWidth="1"/>
    <col min="9603" max="9603" width="10.5703125" style="3" customWidth="1"/>
    <col min="9604" max="9604" width="11.7109375" style="3" customWidth="1"/>
    <col min="9605" max="9605" width="1.140625" style="3" customWidth="1"/>
    <col min="9606" max="9606" width="9.28515625" style="3" customWidth="1"/>
    <col min="9607" max="9607" width="10.28515625" style="3" customWidth="1"/>
    <col min="9608" max="9608" width="8.85546875" style="3" customWidth="1"/>
    <col min="9609" max="9609" width="10.5703125" style="3" customWidth="1"/>
    <col min="9610" max="9610" width="10.85546875" style="3" customWidth="1"/>
    <col min="9611" max="9611" width="12" style="3" bestFit="1" customWidth="1"/>
    <col min="9612" max="9613" width="11" style="3" bestFit="1" customWidth="1"/>
    <col min="9614" max="9614" width="11.140625" style="3" bestFit="1" customWidth="1"/>
    <col min="9615" max="9615" width="10.140625" style="3" bestFit="1" customWidth="1"/>
    <col min="9616" max="9854" width="9.140625" style="3"/>
    <col min="9855" max="9855" width="13.5703125" style="3" customWidth="1"/>
    <col min="9856" max="9856" width="9.7109375" style="3" customWidth="1"/>
    <col min="9857" max="9857" width="10.140625" style="3" customWidth="1"/>
    <col min="9858" max="9858" width="9.28515625" style="3" customWidth="1"/>
    <col min="9859" max="9859" width="10.5703125" style="3" customWidth="1"/>
    <col min="9860" max="9860" width="11.7109375" style="3" customWidth="1"/>
    <col min="9861" max="9861" width="1.140625" style="3" customWidth="1"/>
    <col min="9862" max="9862" width="9.28515625" style="3" customWidth="1"/>
    <col min="9863" max="9863" width="10.28515625" style="3" customWidth="1"/>
    <col min="9864" max="9864" width="8.85546875" style="3" customWidth="1"/>
    <col min="9865" max="9865" width="10.5703125" style="3" customWidth="1"/>
    <col min="9866" max="9866" width="10.85546875" style="3" customWidth="1"/>
    <col min="9867" max="9867" width="12" style="3" bestFit="1" customWidth="1"/>
    <col min="9868" max="9869" width="11" style="3" bestFit="1" customWidth="1"/>
    <col min="9870" max="9870" width="11.140625" style="3" bestFit="1" customWidth="1"/>
    <col min="9871" max="9871" width="10.140625" style="3" bestFit="1" customWidth="1"/>
    <col min="9872" max="10110" width="9.140625" style="3"/>
    <col min="10111" max="10111" width="13.5703125" style="3" customWidth="1"/>
    <col min="10112" max="10112" width="9.7109375" style="3" customWidth="1"/>
    <col min="10113" max="10113" width="10.140625" style="3" customWidth="1"/>
    <col min="10114" max="10114" width="9.28515625" style="3" customWidth="1"/>
    <col min="10115" max="10115" width="10.5703125" style="3" customWidth="1"/>
    <col min="10116" max="10116" width="11.7109375" style="3" customWidth="1"/>
    <col min="10117" max="10117" width="1.140625" style="3" customWidth="1"/>
    <col min="10118" max="10118" width="9.28515625" style="3" customWidth="1"/>
    <col min="10119" max="10119" width="10.28515625" style="3" customWidth="1"/>
    <col min="10120" max="10120" width="8.85546875" style="3" customWidth="1"/>
    <col min="10121" max="10121" width="10.5703125" style="3" customWidth="1"/>
    <col min="10122" max="10122" width="10.85546875" style="3" customWidth="1"/>
    <col min="10123" max="10123" width="12" style="3" bestFit="1" customWidth="1"/>
    <col min="10124" max="10125" width="11" style="3" bestFit="1" customWidth="1"/>
    <col min="10126" max="10126" width="11.140625" style="3" bestFit="1" customWidth="1"/>
    <col min="10127" max="10127" width="10.140625" style="3" bestFit="1" customWidth="1"/>
    <col min="10128" max="10366" width="9.140625" style="3"/>
    <col min="10367" max="10367" width="13.5703125" style="3" customWidth="1"/>
    <col min="10368" max="10368" width="9.7109375" style="3" customWidth="1"/>
    <col min="10369" max="10369" width="10.140625" style="3" customWidth="1"/>
    <col min="10370" max="10370" width="9.28515625" style="3" customWidth="1"/>
    <col min="10371" max="10371" width="10.5703125" style="3" customWidth="1"/>
    <col min="10372" max="10372" width="11.7109375" style="3" customWidth="1"/>
    <col min="10373" max="10373" width="1.140625" style="3" customWidth="1"/>
    <col min="10374" max="10374" width="9.28515625" style="3" customWidth="1"/>
    <col min="10375" max="10375" width="10.28515625" style="3" customWidth="1"/>
    <col min="10376" max="10376" width="8.85546875" style="3" customWidth="1"/>
    <col min="10377" max="10377" width="10.5703125" style="3" customWidth="1"/>
    <col min="10378" max="10378" width="10.85546875" style="3" customWidth="1"/>
    <col min="10379" max="10379" width="12" style="3" bestFit="1" customWidth="1"/>
    <col min="10380" max="10381" width="11" style="3" bestFit="1" customWidth="1"/>
    <col min="10382" max="10382" width="11.140625" style="3" bestFit="1" customWidth="1"/>
    <col min="10383" max="10383" width="10.140625" style="3" bestFit="1" customWidth="1"/>
    <col min="10384" max="10622" width="9.140625" style="3"/>
    <col min="10623" max="10623" width="13.5703125" style="3" customWidth="1"/>
    <col min="10624" max="10624" width="9.7109375" style="3" customWidth="1"/>
    <col min="10625" max="10625" width="10.140625" style="3" customWidth="1"/>
    <col min="10626" max="10626" width="9.28515625" style="3" customWidth="1"/>
    <col min="10627" max="10627" width="10.5703125" style="3" customWidth="1"/>
    <col min="10628" max="10628" width="11.7109375" style="3" customWidth="1"/>
    <col min="10629" max="10629" width="1.140625" style="3" customWidth="1"/>
    <col min="10630" max="10630" width="9.28515625" style="3" customWidth="1"/>
    <col min="10631" max="10631" width="10.28515625" style="3" customWidth="1"/>
    <col min="10632" max="10632" width="8.85546875" style="3" customWidth="1"/>
    <col min="10633" max="10633" width="10.5703125" style="3" customWidth="1"/>
    <col min="10634" max="10634" width="10.85546875" style="3" customWidth="1"/>
    <col min="10635" max="10635" width="12" style="3" bestFit="1" customWidth="1"/>
    <col min="10636" max="10637" width="11" style="3" bestFit="1" customWidth="1"/>
    <col min="10638" max="10638" width="11.140625" style="3" bestFit="1" customWidth="1"/>
    <col min="10639" max="10639" width="10.140625" style="3" bestFit="1" customWidth="1"/>
    <col min="10640" max="10878" width="9.140625" style="3"/>
    <col min="10879" max="10879" width="13.5703125" style="3" customWidth="1"/>
    <col min="10880" max="10880" width="9.7109375" style="3" customWidth="1"/>
    <col min="10881" max="10881" width="10.140625" style="3" customWidth="1"/>
    <col min="10882" max="10882" width="9.28515625" style="3" customWidth="1"/>
    <col min="10883" max="10883" width="10.5703125" style="3" customWidth="1"/>
    <col min="10884" max="10884" width="11.7109375" style="3" customWidth="1"/>
    <col min="10885" max="10885" width="1.140625" style="3" customWidth="1"/>
    <col min="10886" max="10886" width="9.28515625" style="3" customWidth="1"/>
    <col min="10887" max="10887" width="10.28515625" style="3" customWidth="1"/>
    <col min="10888" max="10888" width="8.85546875" style="3" customWidth="1"/>
    <col min="10889" max="10889" width="10.5703125" style="3" customWidth="1"/>
    <col min="10890" max="10890" width="10.85546875" style="3" customWidth="1"/>
    <col min="10891" max="10891" width="12" style="3" bestFit="1" customWidth="1"/>
    <col min="10892" max="10893" width="11" style="3" bestFit="1" customWidth="1"/>
    <col min="10894" max="10894" width="11.140625" style="3" bestFit="1" customWidth="1"/>
    <col min="10895" max="10895" width="10.140625" style="3" bestFit="1" customWidth="1"/>
    <col min="10896" max="11134" width="9.140625" style="3"/>
    <col min="11135" max="11135" width="13.5703125" style="3" customWidth="1"/>
    <col min="11136" max="11136" width="9.7109375" style="3" customWidth="1"/>
    <col min="11137" max="11137" width="10.140625" style="3" customWidth="1"/>
    <col min="11138" max="11138" width="9.28515625" style="3" customWidth="1"/>
    <col min="11139" max="11139" width="10.5703125" style="3" customWidth="1"/>
    <col min="11140" max="11140" width="11.7109375" style="3" customWidth="1"/>
    <col min="11141" max="11141" width="1.140625" style="3" customWidth="1"/>
    <col min="11142" max="11142" width="9.28515625" style="3" customWidth="1"/>
    <col min="11143" max="11143" width="10.28515625" style="3" customWidth="1"/>
    <col min="11144" max="11144" width="8.85546875" style="3" customWidth="1"/>
    <col min="11145" max="11145" width="10.5703125" style="3" customWidth="1"/>
    <col min="11146" max="11146" width="10.85546875" style="3" customWidth="1"/>
    <col min="11147" max="11147" width="12" style="3" bestFit="1" customWidth="1"/>
    <col min="11148" max="11149" width="11" style="3" bestFit="1" customWidth="1"/>
    <col min="11150" max="11150" width="11.140625" style="3" bestFit="1" customWidth="1"/>
    <col min="11151" max="11151" width="10.140625" style="3" bestFit="1" customWidth="1"/>
    <col min="11152" max="11390" width="9.140625" style="3"/>
    <col min="11391" max="11391" width="13.5703125" style="3" customWidth="1"/>
    <col min="11392" max="11392" width="9.7109375" style="3" customWidth="1"/>
    <col min="11393" max="11393" width="10.140625" style="3" customWidth="1"/>
    <col min="11394" max="11394" width="9.28515625" style="3" customWidth="1"/>
    <col min="11395" max="11395" width="10.5703125" style="3" customWidth="1"/>
    <col min="11396" max="11396" width="11.7109375" style="3" customWidth="1"/>
    <col min="11397" max="11397" width="1.140625" style="3" customWidth="1"/>
    <col min="11398" max="11398" width="9.28515625" style="3" customWidth="1"/>
    <col min="11399" max="11399" width="10.28515625" style="3" customWidth="1"/>
    <col min="11400" max="11400" width="8.85546875" style="3" customWidth="1"/>
    <col min="11401" max="11401" width="10.5703125" style="3" customWidth="1"/>
    <col min="11402" max="11402" width="10.85546875" style="3" customWidth="1"/>
    <col min="11403" max="11403" width="12" style="3" bestFit="1" customWidth="1"/>
    <col min="11404" max="11405" width="11" style="3" bestFit="1" customWidth="1"/>
    <col min="11406" max="11406" width="11.140625" style="3" bestFit="1" customWidth="1"/>
    <col min="11407" max="11407" width="10.140625" style="3" bestFit="1" customWidth="1"/>
    <col min="11408" max="11646" width="9.140625" style="3"/>
    <col min="11647" max="11647" width="13.5703125" style="3" customWidth="1"/>
    <col min="11648" max="11648" width="9.7109375" style="3" customWidth="1"/>
    <col min="11649" max="11649" width="10.140625" style="3" customWidth="1"/>
    <col min="11650" max="11650" width="9.28515625" style="3" customWidth="1"/>
    <col min="11651" max="11651" width="10.5703125" style="3" customWidth="1"/>
    <col min="11652" max="11652" width="11.7109375" style="3" customWidth="1"/>
    <col min="11653" max="11653" width="1.140625" style="3" customWidth="1"/>
    <col min="11654" max="11654" width="9.28515625" style="3" customWidth="1"/>
    <col min="11655" max="11655" width="10.28515625" style="3" customWidth="1"/>
    <col min="11656" max="11656" width="8.85546875" style="3" customWidth="1"/>
    <col min="11657" max="11657" width="10.5703125" style="3" customWidth="1"/>
    <col min="11658" max="11658" width="10.85546875" style="3" customWidth="1"/>
    <col min="11659" max="11659" width="12" style="3" bestFit="1" customWidth="1"/>
    <col min="11660" max="11661" width="11" style="3" bestFit="1" customWidth="1"/>
    <col min="11662" max="11662" width="11.140625" style="3" bestFit="1" customWidth="1"/>
    <col min="11663" max="11663" width="10.140625" style="3" bestFit="1" customWidth="1"/>
    <col min="11664" max="11902" width="9.140625" style="3"/>
    <col min="11903" max="11903" width="13.5703125" style="3" customWidth="1"/>
    <col min="11904" max="11904" width="9.7109375" style="3" customWidth="1"/>
    <col min="11905" max="11905" width="10.140625" style="3" customWidth="1"/>
    <col min="11906" max="11906" width="9.28515625" style="3" customWidth="1"/>
    <col min="11907" max="11907" width="10.5703125" style="3" customWidth="1"/>
    <col min="11908" max="11908" width="11.7109375" style="3" customWidth="1"/>
    <col min="11909" max="11909" width="1.140625" style="3" customWidth="1"/>
    <col min="11910" max="11910" width="9.28515625" style="3" customWidth="1"/>
    <col min="11911" max="11911" width="10.28515625" style="3" customWidth="1"/>
    <col min="11912" max="11912" width="8.85546875" style="3" customWidth="1"/>
    <col min="11913" max="11913" width="10.5703125" style="3" customWidth="1"/>
    <col min="11914" max="11914" width="10.85546875" style="3" customWidth="1"/>
    <col min="11915" max="11915" width="12" style="3" bestFit="1" customWidth="1"/>
    <col min="11916" max="11917" width="11" style="3" bestFit="1" customWidth="1"/>
    <col min="11918" max="11918" width="11.140625" style="3" bestFit="1" customWidth="1"/>
    <col min="11919" max="11919" width="10.140625" style="3" bestFit="1" customWidth="1"/>
    <col min="11920" max="12158" width="9.140625" style="3"/>
    <col min="12159" max="12159" width="13.5703125" style="3" customWidth="1"/>
    <col min="12160" max="12160" width="9.7109375" style="3" customWidth="1"/>
    <col min="12161" max="12161" width="10.140625" style="3" customWidth="1"/>
    <col min="12162" max="12162" width="9.28515625" style="3" customWidth="1"/>
    <col min="12163" max="12163" width="10.5703125" style="3" customWidth="1"/>
    <col min="12164" max="12164" width="11.7109375" style="3" customWidth="1"/>
    <col min="12165" max="12165" width="1.140625" style="3" customWidth="1"/>
    <col min="12166" max="12166" width="9.28515625" style="3" customWidth="1"/>
    <col min="12167" max="12167" width="10.28515625" style="3" customWidth="1"/>
    <col min="12168" max="12168" width="8.85546875" style="3" customWidth="1"/>
    <col min="12169" max="12169" width="10.5703125" style="3" customWidth="1"/>
    <col min="12170" max="12170" width="10.85546875" style="3" customWidth="1"/>
    <col min="12171" max="12171" width="12" style="3" bestFit="1" customWidth="1"/>
    <col min="12172" max="12173" width="11" style="3" bestFit="1" customWidth="1"/>
    <col min="12174" max="12174" width="11.140625" style="3" bestFit="1" customWidth="1"/>
    <col min="12175" max="12175" width="10.140625" style="3" bestFit="1" customWidth="1"/>
    <col min="12176" max="12414" width="9.140625" style="3"/>
    <col min="12415" max="12415" width="13.5703125" style="3" customWidth="1"/>
    <col min="12416" max="12416" width="9.7109375" style="3" customWidth="1"/>
    <col min="12417" max="12417" width="10.140625" style="3" customWidth="1"/>
    <col min="12418" max="12418" width="9.28515625" style="3" customWidth="1"/>
    <col min="12419" max="12419" width="10.5703125" style="3" customWidth="1"/>
    <col min="12420" max="12420" width="11.7109375" style="3" customWidth="1"/>
    <col min="12421" max="12421" width="1.140625" style="3" customWidth="1"/>
    <col min="12422" max="12422" width="9.28515625" style="3" customWidth="1"/>
    <col min="12423" max="12423" width="10.28515625" style="3" customWidth="1"/>
    <col min="12424" max="12424" width="8.85546875" style="3" customWidth="1"/>
    <col min="12425" max="12425" width="10.5703125" style="3" customWidth="1"/>
    <col min="12426" max="12426" width="10.85546875" style="3" customWidth="1"/>
    <col min="12427" max="12427" width="12" style="3" bestFit="1" customWidth="1"/>
    <col min="12428" max="12429" width="11" style="3" bestFit="1" customWidth="1"/>
    <col min="12430" max="12430" width="11.140625" style="3" bestFit="1" customWidth="1"/>
    <col min="12431" max="12431" width="10.140625" style="3" bestFit="1" customWidth="1"/>
    <col min="12432" max="12670" width="9.140625" style="3"/>
    <col min="12671" max="12671" width="13.5703125" style="3" customWidth="1"/>
    <col min="12672" max="12672" width="9.7109375" style="3" customWidth="1"/>
    <col min="12673" max="12673" width="10.140625" style="3" customWidth="1"/>
    <col min="12674" max="12674" width="9.28515625" style="3" customWidth="1"/>
    <col min="12675" max="12675" width="10.5703125" style="3" customWidth="1"/>
    <col min="12676" max="12676" width="11.7109375" style="3" customWidth="1"/>
    <col min="12677" max="12677" width="1.140625" style="3" customWidth="1"/>
    <col min="12678" max="12678" width="9.28515625" style="3" customWidth="1"/>
    <col min="12679" max="12679" width="10.28515625" style="3" customWidth="1"/>
    <col min="12680" max="12680" width="8.85546875" style="3" customWidth="1"/>
    <col min="12681" max="12681" width="10.5703125" style="3" customWidth="1"/>
    <col min="12682" max="12682" width="10.85546875" style="3" customWidth="1"/>
    <col min="12683" max="12683" width="12" style="3" bestFit="1" customWidth="1"/>
    <col min="12684" max="12685" width="11" style="3" bestFit="1" customWidth="1"/>
    <col min="12686" max="12686" width="11.140625" style="3" bestFit="1" customWidth="1"/>
    <col min="12687" max="12687" width="10.140625" style="3" bestFit="1" customWidth="1"/>
    <col min="12688" max="12926" width="9.140625" style="3"/>
    <col min="12927" max="12927" width="13.5703125" style="3" customWidth="1"/>
    <col min="12928" max="12928" width="9.7109375" style="3" customWidth="1"/>
    <col min="12929" max="12929" width="10.140625" style="3" customWidth="1"/>
    <col min="12930" max="12930" width="9.28515625" style="3" customWidth="1"/>
    <col min="12931" max="12931" width="10.5703125" style="3" customWidth="1"/>
    <col min="12932" max="12932" width="11.7109375" style="3" customWidth="1"/>
    <col min="12933" max="12933" width="1.140625" style="3" customWidth="1"/>
    <col min="12934" max="12934" width="9.28515625" style="3" customWidth="1"/>
    <col min="12935" max="12935" width="10.28515625" style="3" customWidth="1"/>
    <col min="12936" max="12936" width="8.85546875" style="3" customWidth="1"/>
    <col min="12937" max="12937" width="10.5703125" style="3" customWidth="1"/>
    <col min="12938" max="12938" width="10.85546875" style="3" customWidth="1"/>
    <col min="12939" max="12939" width="12" style="3" bestFit="1" customWidth="1"/>
    <col min="12940" max="12941" width="11" style="3" bestFit="1" customWidth="1"/>
    <col min="12942" max="12942" width="11.140625" style="3" bestFit="1" customWidth="1"/>
    <col min="12943" max="12943" width="10.140625" style="3" bestFit="1" customWidth="1"/>
    <col min="12944" max="13182" width="9.140625" style="3"/>
    <col min="13183" max="13183" width="13.5703125" style="3" customWidth="1"/>
    <col min="13184" max="13184" width="9.7109375" style="3" customWidth="1"/>
    <col min="13185" max="13185" width="10.140625" style="3" customWidth="1"/>
    <col min="13186" max="13186" width="9.28515625" style="3" customWidth="1"/>
    <col min="13187" max="13187" width="10.5703125" style="3" customWidth="1"/>
    <col min="13188" max="13188" width="11.7109375" style="3" customWidth="1"/>
    <col min="13189" max="13189" width="1.140625" style="3" customWidth="1"/>
    <col min="13190" max="13190" width="9.28515625" style="3" customWidth="1"/>
    <col min="13191" max="13191" width="10.28515625" style="3" customWidth="1"/>
    <col min="13192" max="13192" width="8.85546875" style="3" customWidth="1"/>
    <col min="13193" max="13193" width="10.5703125" style="3" customWidth="1"/>
    <col min="13194" max="13194" width="10.85546875" style="3" customWidth="1"/>
    <col min="13195" max="13195" width="12" style="3" bestFit="1" customWidth="1"/>
    <col min="13196" max="13197" width="11" style="3" bestFit="1" customWidth="1"/>
    <col min="13198" max="13198" width="11.140625" style="3" bestFit="1" customWidth="1"/>
    <col min="13199" max="13199" width="10.140625" style="3" bestFit="1" customWidth="1"/>
    <col min="13200" max="13438" width="9.140625" style="3"/>
    <col min="13439" max="13439" width="13.5703125" style="3" customWidth="1"/>
    <col min="13440" max="13440" width="9.7109375" style="3" customWidth="1"/>
    <col min="13441" max="13441" width="10.140625" style="3" customWidth="1"/>
    <col min="13442" max="13442" width="9.28515625" style="3" customWidth="1"/>
    <col min="13443" max="13443" width="10.5703125" style="3" customWidth="1"/>
    <col min="13444" max="13444" width="11.7109375" style="3" customWidth="1"/>
    <col min="13445" max="13445" width="1.140625" style="3" customWidth="1"/>
    <col min="13446" max="13446" width="9.28515625" style="3" customWidth="1"/>
    <col min="13447" max="13447" width="10.28515625" style="3" customWidth="1"/>
    <col min="13448" max="13448" width="8.85546875" style="3" customWidth="1"/>
    <col min="13449" max="13449" width="10.5703125" style="3" customWidth="1"/>
    <col min="13450" max="13450" width="10.85546875" style="3" customWidth="1"/>
    <col min="13451" max="13451" width="12" style="3" bestFit="1" customWidth="1"/>
    <col min="13452" max="13453" width="11" style="3" bestFit="1" customWidth="1"/>
    <col min="13454" max="13454" width="11.140625" style="3" bestFit="1" customWidth="1"/>
    <col min="13455" max="13455" width="10.140625" style="3" bestFit="1" customWidth="1"/>
    <col min="13456" max="13694" width="9.140625" style="3"/>
    <col min="13695" max="13695" width="13.5703125" style="3" customWidth="1"/>
    <col min="13696" max="13696" width="9.7109375" style="3" customWidth="1"/>
    <col min="13697" max="13697" width="10.140625" style="3" customWidth="1"/>
    <col min="13698" max="13698" width="9.28515625" style="3" customWidth="1"/>
    <col min="13699" max="13699" width="10.5703125" style="3" customWidth="1"/>
    <col min="13700" max="13700" width="11.7109375" style="3" customWidth="1"/>
    <col min="13701" max="13701" width="1.140625" style="3" customWidth="1"/>
    <col min="13702" max="13702" width="9.28515625" style="3" customWidth="1"/>
    <col min="13703" max="13703" width="10.28515625" style="3" customWidth="1"/>
    <col min="13704" max="13704" width="8.85546875" style="3" customWidth="1"/>
    <col min="13705" max="13705" width="10.5703125" style="3" customWidth="1"/>
    <col min="13706" max="13706" width="10.85546875" style="3" customWidth="1"/>
    <col min="13707" max="13707" width="12" style="3" bestFit="1" customWidth="1"/>
    <col min="13708" max="13709" width="11" style="3" bestFit="1" customWidth="1"/>
    <col min="13710" max="13710" width="11.140625" style="3" bestFit="1" customWidth="1"/>
    <col min="13711" max="13711" width="10.140625" style="3" bestFit="1" customWidth="1"/>
    <col min="13712" max="13950" width="9.140625" style="3"/>
    <col min="13951" max="13951" width="13.5703125" style="3" customWidth="1"/>
    <col min="13952" max="13952" width="9.7109375" style="3" customWidth="1"/>
    <col min="13953" max="13953" width="10.140625" style="3" customWidth="1"/>
    <col min="13954" max="13954" width="9.28515625" style="3" customWidth="1"/>
    <col min="13955" max="13955" width="10.5703125" style="3" customWidth="1"/>
    <col min="13956" max="13956" width="11.7109375" style="3" customWidth="1"/>
    <col min="13957" max="13957" width="1.140625" style="3" customWidth="1"/>
    <col min="13958" max="13958" width="9.28515625" style="3" customWidth="1"/>
    <col min="13959" max="13959" width="10.28515625" style="3" customWidth="1"/>
    <col min="13960" max="13960" width="8.85546875" style="3" customWidth="1"/>
    <col min="13961" max="13961" width="10.5703125" style="3" customWidth="1"/>
    <col min="13962" max="13962" width="10.85546875" style="3" customWidth="1"/>
    <col min="13963" max="13963" width="12" style="3" bestFit="1" customWidth="1"/>
    <col min="13964" max="13965" width="11" style="3" bestFit="1" customWidth="1"/>
    <col min="13966" max="13966" width="11.140625" style="3" bestFit="1" customWidth="1"/>
    <col min="13967" max="13967" width="10.140625" style="3" bestFit="1" customWidth="1"/>
    <col min="13968" max="14206" width="9.140625" style="3"/>
    <col min="14207" max="14207" width="13.5703125" style="3" customWidth="1"/>
    <col min="14208" max="14208" width="9.7109375" style="3" customWidth="1"/>
    <col min="14209" max="14209" width="10.140625" style="3" customWidth="1"/>
    <col min="14210" max="14210" width="9.28515625" style="3" customWidth="1"/>
    <col min="14211" max="14211" width="10.5703125" style="3" customWidth="1"/>
    <col min="14212" max="14212" width="11.7109375" style="3" customWidth="1"/>
    <col min="14213" max="14213" width="1.140625" style="3" customWidth="1"/>
    <col min="14214" max="14214" width="9.28515625" style="3" customWidth="1"/>
    <col min="14215" max="14215" width="10.28515625" style="3" customWidth="1"/>
    <col min="14216" max="14216" width="8.85546875" style="3" customWidth="1"/>
    <col min="14217" max="14217" width="10.5703125" style="3" customWidth="1"/>
    <col min="14218" max="14218" width="10.85546875" style="3" customWidth="1"/>
    <col min="14219" max="14219" width="12" style="3" bestFit="1" customWidth="1"/>
    <col min="14220" max="14221" width="11" style="3" bestFit="1" customWidth="1"/>
    <col min="14222" max="14222" width="11.140625" style="3" bestFit="1" customWidth="1"/>
    <col min="14223" max="14223" width="10.140625" style="3" bestFit="1" customWidth="1"/>
    <col min="14224" max="14462" width="9.140625" style="3"/>
    <col min="14463" max="14463" width="13.5703125" style="3" customWidth="1"/>
    <col min="14464" max="14464" width="9.7109375" style="3" customWidth="1"/>
    <col min="14465" max="14465" width="10.140625" style="3" customWidth="1"/>
    <col min="14466" max="14466" width="9.28515625" style="3" customWidth="1"/>
    <col min="14467" max="14467" width="10.5703125" style="3" customWidth="1"/>
    <col min="14468" max="14468" width="11.7109375" style="3" customWidth="1"/>
    <col min="14469" max="14469" width="1.140625" style="3" customWidth="1"/>
    <col min="14470" max="14470" width="9.28515625" style="3" customWidth="1"/>
    <col min="14471" max="14471" width="10.28515625" style="3" customWidth="1"/>
    <col min="14472" max="14472" width="8.85546875" style="3" customWidth="1"/>
    <col min="14473" max="14473" width="10.5703125" style="3" customWidth="1"/>
    <col min="14474" max="14474" width="10.85546875" style="3" customWidth="1"/>
    <col min="14475" max="14475" width="12" style="3" bestFit="1" customWidth="1"/>
    <col min="14476" max="14477" width="11" style="3" bestFit="1" customWidth="1"/>
    <col min="14478" max="14478" width="11.140625" style="3" bestFit="1" customWidth="1"/>
    <col min="14479" max="14479" width="10.140625" style="3" bestFit="1" customWidth="1"/>
    <col min="14480" max="14718" width="9.140625" style="3"/>
    <col min="14719" max="14719" width="13.5703125" style="3" customWidth="1"/>
    <col min="14720" max="14720" width="9.7109375" style="3" customWidth="1"/>
    <col min="14721" max="14721" width="10.140625" style="3" customWidth="1"/>
    <col min="14722" max="14722" width="9.28515625" style="3" customWidth="1"/>
    <col min="14723" max="14723" width="10.5703125" style="3" customWidth="1"/>
    <col min="14724" max="14724" width="11.7109375" style="3" customWidth="1"/>
    <col min="14725" max="14725" width="1.140625" style="3" customWidth="1"/>
    <col min="14726" max="14726" width="9.28515625" style="3" customWidth="1"/>
    <col min="14727" max="14727" width="10.28515625" style="3" customWidth="1"/>
    <col min="14728" max="14728" width="8.85546875" style="3" customWidth="1"/>
    <col min="14729" max="14729" width="10.5703125" style="3" customWidth="1"/>
    <col min="14730" max="14730" width="10.85546875" style="3" customWidth="1"/>
    <col min="14731" max="14731" width="12" style="3" bestFit="1" customWidth="1"/>
    <col min="14732" max="14733" width="11" style="3" bestFit="1" customWidth="1"/>
    <col min="14734" max="14734" width="11.140625" style="3" bestFit="1" customWidth="1"/>
    <col min="14735" max="14735" width="10.140625" style="3" bestFit="1" customWidth="1"/>
    <col min="14736" max="14974" width="9.140625" style="3"/>
    <col min="14975" max="14975" width="13.5703125" style="3" customWidth="1"/>
    <col min="14976" max="14976" width="9.7109375" style="3" customWidth="1"/>
    <col min="14977" max="14977" width="10.140625" style="3" customWidth="1"/>
    <col min="14978" max="14978" width="9.28515625" style="3" customWidth="1"/>
    <col min="14979" max="14979" width="10.5703125" style="3" customWidth="1"/>
    <col min="14980" max="14980" width="11.7109375" style="3" customWidth="1"/>
    <col min="14981" max="14981" width="1.140625" style="3" customWidth="1"/>
    <col min="14982" max="14982" width="9.28515625" style="3" customWidth="1"/>
    <col min="14983" max="14983" width="10.28515625" style="3" customWidth="1"/>
    <col min="14984" max="14984" width="8.85546875" style="3" customWidth="1"/>
    <col min="14985" max="14985" width="10.5703125" style="3" customWidth="1"/>
    <col min="14986" max="14986" width="10.85546875" style="3" customWidth="1"/>
    <col min="14987" max="14987" width="12" style="3" bestFit="1" customWidth="1"/>
    <col min="14988" max="14989" width="11" style="3" bestFit="1" customWidth="1"/>
    <col min="14990" max="14990" width="11.140625" style="3" bestFit="1" customWidth="1"/>
    <col min="14991" max="14991" width="10.140625" style="3" bestFit="1" customWidth="1"/>
    <col min="14992" max="15230" width="9.140625" style="3"/>
    <col min="15231" max="15231" width="13.5703125" style="3" customWidth="1"/>
    <col min="15232" max="15232" width="9.7109375" style="3" customWidth="1"/>
    <col min="15233" max="15233" width="10.140625" style="3" customWidth="1"/>
    <col min="15234" max="15234" width="9.28515625" style="3" customWidth="1"/>
    <col min="15235" max="15235" width="10.5703125" style="3" customWidth="1"/>
    <col min="15236" max="15236" width="11.7109375" style="3" customWidth="1"/>
    <col min="15237" max="15237" width="1.140625" style="3" customWidth="1"/>
    <col min="15238" max="15238" width="9.28515625" style="3" customWidth="1"/>
    <col min="15239" max="15239" width="10.28515625" style="3" customWidth="1"/>
    <col min="15240" max="15240" width="8.85546875" style="3" customWidth="1"/>
    <col min="15241" max="15241" width="10.5703125" style="3" customWidth="1"/>
    <col min="15242" max="15242" width="10.85546875" style="3" customWidth="1"/>
    <col min="15243" max="15243" width="12" style="3" bestFit="1" customWidth="1"/>
    <col min="15244" max="15245" width="11" style="3" bestFit="1" customWidth="1"/>
    <col min="15246" max="15246" width="11.140625" style="3" bestFit="1" customWidth="1"/>
    <col min="15247" max="15247" width="10.140625" style="3" bestFit="1" customWidth="1"/>
    <col min="15248" max="15486" width="9.140625" style="3"/>
    <col min="15487" max="15487" width="13.5703125" style="3" customWidth="1"/>
    <col min="15488" max="15488" width="9.7109375" style="3" customWidth="1"/>
    <col min="15489" max="15489" width="10.140625" style="3" customWidth="1"/>
    <col min="15490" max="15490" width="9.28515625" style="3" customWidth="1"/>
    <col min="15491" max="15491" width="10.5703125" style="3" customWidth="1"/>
    <col min="15492" max="15492" width="11.7109375" style="3" customWidth="1"/>
    <col min="15493" max="15493" width="1.140625" style="3" customWidth="1"/>
    <col min="15494" max="15494" width="9.28515625" style="3" customWidth="1"/>
    <col min="15495" max="15495" width="10.28515625" style="3" customWidth="1"/>
    <col min="15496" max="15496" width="8.85546875" style="3" customWidth="1"/>
    <col min="15497" max="15497" width="10.5703125" style="3" customWidth="1"/>
    <col min="15498" max="15498" width="10.85546875" style="3" customWidth="1"/>
    <col min="15499" max="15499" width="12" style="3" bestFit="1" customWidth="1"/>
    <col min="15500" max="15501" width="11" style="3" bestFit="1" customWidth="1"/>
    <col min="15502" max="15502" width="11.140625" style="3" bestFit="1" customWidth="1"/>
    <col min="15503" max="15503" width="10.140625" style="3" bestFit="1" customWidth="1"/>
    <col min="15504" max="15742" width="9.140625" style="3"/>
    <col min="15743" max="15743" width="13.5703125" style="3" customWidth="1"/>
    <col min="15744" max="15744" width="9.7109375" style="3" customWidth="1"/>
    <col min="15745" max="15745" width="10.140625" style="3" customWidth="1"/>
    <col min="15746" max="15746" width="9.28515625" style="3" customWidth="1"/>
    <col min="15747" max="15747" width="10.5703125" style="3" customWidth="1"/>
    <col min="15748" max="15748" width="11.7109375" style="3" customWidth="1"/>
    <col min="15749" max="15749" width="1.140625" style="3" customWidth="1"/>
    <col min="15750" max="15750" width="9.28515625" style="3" customWidth="1"/>
    <col min="15751" max="15751" width="10.28515625" style="3" customWidth="1"/>
    <col min="15752" max="15752" width="8.85546875" style="3" customWidth="1"/>
    <col min="15753" max="15753" width="10.5703125" style="3" customWidth="1"/>
    <col min="15754" max="15754" width="10.85546875" style="3" customWidth="1"/>
    <col min="15755" max="15755" width="12" style="3" bestFit="1" customWidth="1"/>
    <col min="15756" max="15757" width="11" style="3" bestFit="1" customWidth="1"/>
    <col min="15758" max="15758" width="11.140625" style="3" bestFit="1" customWidth="1"/>
    <col min="15759" max="15759" width="10.140625" style="3" bestFit="1" customWidth="1"/>
    <col min="15760" max="15998" width="9.140625" style="3"/>
    <col min="15999" max="15999" width="13.5703125" style="3" customWidth="1"/>
    <col min="16000" max="16000" width="9.7109375" style="3" customWidth="1"/>
    <col min="16001" max="16001" width="10.140625" style="3" customWidth="1"/>
    <col min="16002" max="16002" width="9.28515625" style="3" customWidth="1"/>
    <col min="16003" max="16003" width="10.5703125" style="3" customWidth="1"/>
    <col min="16004" max="16004" width="11.7109375" style="3" customWidth="1"/>
    <col min="16005" max="16005" width="1.140625" style="3" customWidth="1"/>
    <col min="16006" max="16006" width="9.28515625" style="3" customWidth="1"/>
    <col min="16007" max="16007" width="10.28515625" style="3" customWidth="1"/>
    <col min="16008" max="16008" width="8.85546875" style="3" customWidth="1"/>
    <col min="16009" max="16009" width="10.5703125" style="3" customWidth="1"/>
    <col min="16010" max="16010" width="10.85546875" style="3" customWidth="1"/>
    <col min="16011" max="16011" width="12" style="3" bestFit="1" customWidth="1"/>
    <col min="16012" max="16013" width="11" style="3" bestFit="1" customWidth="1"/>
    <col min="16014" max="16014" width="11.140625" style="3" bestFit="1" customWidth="1"/>
    <col min="16015" max="16015" width="10.140625" style="3" bestFit="1" customWidth="1"/>
    <col min="16016" max="16313" width="9.140625" style="3"/>
    <col min="16314" max="16360" width="9.140625" style="3" customWidth="1"/>
    <col min="16361" max="16384" width="9.140625" style="3"/>
  </cols>
  <sheetData>
    <row r="1" spans="1:111" ht="12.75" x14ac:dyDescent="0.2">
      <c r="A1" s="92" t="s">
        <v>126</v>
      </c>
      <c r="B1" s="93"/>
      <c r="C1" s="93"/>
      <c r="D1" s="93"/>
      <c r="E1" s="93"/>
      <c r="F1" s="93"/>
      <c r="G1" s="94"/>
      <c r="H1" s="95"/>
      <c r="I1" s="95"/>
      <c r="J1" s="95"/>
      <c r="K1" s="95"/>
      <c r="L1" s="9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</row>
    <row r="2" spans="1:111" x14ac:dyDescent="0.2">
      <c r="A2" s="95"/>
      <c r="B2" s="93"/>
      <c r="C2" s="93"/>
      <c r="D2" s="93"/>
      <c r="E2" s="93"/>
      <c r="F2" s="93"/>
      <c r="G2" s="94"/>
      <c r="H2" s="95"/>
      <c r="I2" s="95"/>
      <c r="J2" s="95"/>
      <c r="K2" s="95"/>
      <c r="L2" s="9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x14ac:dyDescent="0.2">
      <c r="A3" s="4"/>
      <c r="B3" s="151" t="s">
        <v>120</v>
      </c>
      <c r="C3" s="151"/>
      <c r="D3" s="151"/>
      <c r="E3" s="151"/>
      <c r="F3" s="151"/>
      <c r="G3" s="5"/>
      <c r="H3" s="152" t="s">
        <v>0</v>
      </c>
      <c r="I3" s="152"/>
      <c r="J3" s="152"/>
      <c r="K3" s="152"/>
      <c r="L3" s="152"/>
    </row>
    <row r="4" spans="1:111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11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</row>
    <row r="6" spans="1:111" ht="9.9499999999999993" customHeight="1" x14ac:dyDescent="0.2">
      <c r="A6" s="96"/>
      <c r="B6" s="97"/>
      <c r="C6" s="97"/>
      <c r="D6" s="97"/>
      <c r="E6" s="97"/>
      <c r="F6" s="97"/>
      <c r="G6" s="98"/>
      <c r="H6" s="99"/>
      <c r="I6" s="99"/>
      <c r="J6" s="100"/>
      <c r="K6" s="99"/>
      <c r="L6" s="99"/>
    </row>
    <row r="7" spans="1:111" ht="15" customHeight="1" x14ac:dyDescent="0.2">
      <c r="A7" s="101" t="s">
        <v>117</v>
      </c>
      <c r="B7" s="105">
        <v>983826.76591900003</v>
      </c>
      <c r="C7" s="105">
        <v>799197.14916999999</v>
      </c>
      <c r="D7" s="105">
        <v>800481.31974299997</v>
      </c>
      <c r="E7" s="102">
        <v>1784308.0856619999</v>
      </c>
      <c r="F7" s="102">
        <v>183345.44617600006</v>
      </c>
      <c r="G7" s="142"/>
      <c r="H7" s="104">
        <v>-1.1300841656058953</v>
      </c>
      <c r="I7" s="104">
        <v>-2.9492394893873275</v>
      </c>
      <c r="J7" s="104">
        <v>-5.7604037132780643</v>
      </c>
      <c r="K7" s="104">
        <v>-3.2624128809333284</v>
      </c>
      <c r="L7" s="104">
        <v>25.871245403833942</v>
      </c>
    </row>
    <row r="8" spans="1:111" ht="15" customHeight="1" x14ac:dyDescent="0.2">
      <c r="A8" s="101" t="s">
        <v>118</v>
      </c>
      <c r="B8" s="105">
        <v>1241022.092831</v>
      </c>
      <c r="C8" s="105">
        <v>1012000.92299</v>
      </c>
      <c r="D8" s="105">
        <v>987343.97411299997</v>
      </c>
      <c r="E8" s="105">
        <v>2228366.0669439998</v>
      </c>
      <c r="F8" s="105">
        <v>253678.11871800001</v>
      </c>
      <c r="G8" s="142"/>
      <c r="H8" s="104">
        <v>26.142338856958407</v>
      </c>
      <c r="I8" s="104">
        <v>26.627193808311965</v>
      </c>
      <c r="J8" s="104">
        <v>23.343787014292044</v>
      </c>
      <c r="K8" s="104">
        <v>24.886844645847642</v>
      </c>
      <c r="L8" s="104">
        <v>38.360741435860383</v>
      </c>
    </row>
    <row r="9" spans="1:111" ht="15" customHeight="1" x14ac:dyDescent="0.2">
      <c r="A9" s="101" t="s">
        <v>132</v>
      </c>
      <c r="B9" s="105">
        <v>1550009.2746339999</v>
      </c>
      <c r="C9" s="105">
        <v>1222034.02627</v>
      </c>
      <c r="D9" s="105">
        <v>1293811.392156</v>
      </c>
      <c r="E9" s="105">
        <v>2843820.6667900002</v>
      </c>
      <c r="F9" s="105">
        <v>256197.8824779999</v>
      </c>
      <c r="G9" s="105">
        <f>SUM(G49:G58)</f>
        <v>0</v>
      </c>
      <c r="H9" s="104">
        <v>24.897798644192001</v>
      </c>
      <c r="I9" s="104">
        <v>20.754240288580792</v>
      </c>
      <c r="J9" s="104">
        <v>31.039579526306539</v>
      </c>
      <c r="K9" s="104">
        <v>27.619097641799939</v>
      </c>
      <c r="L9" s="104">
        <v>0.99329172446322345</v>
      </c>
    </row>
    <row r="10" spans="1:111" ht="15" customHeight="1" x14ac:dyDescent="0.2">
      <c r="A10" s="101">
        <v>2023</v>
      </c>
      <c r="B10" s="105">
        <v>1426198.7043580001</v>
      </c>
      <c r="C10" s="105">
        <v>1111064.724832</v>
      </c>
      <c r="D10" s="105">
        <v>1211044.0406490001</v>
      </c>
      <c r="E10" s="105">
        <v>2637242.7450069999</v>
      </c>
      <c r="F10" s="105">
        <v>215154.66370899999</v>
      </c>
      <c r="G10" s="105">
        <f>SUM(G50:G59)</f>
        <v>0</v>
      </c>
      <c r="H10" s="104">
        <v>-7.987730931818775</v>
      </c>
      <c r="I10" s="104">
        <v>-9.0807047146396016</v>
      </c>
      <c r="J10" s="104">
        <v>-6.3971728807455372</v>
      </c>
      <c r="K10" s="104">
        <v>-7.2640980563720907</v>
      </c>
      <c r="L10" s="104">
        <v>-16.02012412125395</v>
      </c>
    </row>
    <row r="11" spans="1:111" ht="15" customHeight="1" x14ac:dyDescent="0.2">
      <c r="A11" s="101">
        <v>2024</v>
      </c>
      <c r="B11" s="105">
        <v>1509290.5540149999</v>
      </c>
      <c r="C11" s="105">
        <v>1216059.5722310001</v>
      </c>
      <c r="D11" s="105">
        <v>1370237.479546</v>
      </c>
      <c r="E11" s="105">
        <v>2879528.0335609997</v>
      </c>
      <c r="F11" s="105">
        <v>139053.07446899987</v>
      </c>
      <c r="G11" s="105"/>
      <c r="H11" s="104">
        <v>5.8261060960929294</v>
      </c>
      <c r="I11" s="104">
        <v>9.4499307783240045</v>
      </c>
      <c r="J11" s="104">
        <v>13.145140354407586</v>
      </c>
      <c r="K11" s="104">
        <v>9.1870681609688774</v>
      </c>
      <c r="L11" s="104">
        <v>-35.370643577091457</v>
      </c>
    </row>
    <row r="12" spans="1:111" ht="9.9499999999999993" customHeight="1" x14ac:dyDescent="0.2">
      <c r="A12" s="101"/>
      <c r="B12" s="102"/>
      <c r="C12" s="102"/>
      <c r="D12" s="102"/>
      <c r="E12" s="102"/>
      <c r="F12" s="102"/>
      <c r="G12" s="142"/>
      <c r="H12" s="104"/>
      <c r="I12" s="104"/>
      <c r="J12" s="104"/>
      <c r="K12" s="104"/>
      <c r="L12" s="104"/>
    </row>
    <row r="13" spans="1:111" ht="15" customHeight="1" x14ac:dyDescent="0.2">
      <c r="A13" s="32">
        <v>2022</v>
      </c>
      <c r="B13" s="144"/>
      <c r="C13" s="144"/>
      <c r="D13" s="144"/>
      <c r="E13" s="144"/>
      <c r="F13" s="144"/>
      <c r="G13" s="145"/>
      <c r="H13" s="145"/>
      <c r="I13" s="145"/>
      <c r="J13" s="145"/>
      <c r="K13" s="145"/>
      <c r="L13" s="145"/>
    </row>
    <row r="14" spans="1:111" ht="15" customHeight="1" x14ac:dyDescent="0.2">
      <c r="A14" s="98" t="s">
        <v>36</v>
      </c>
      <c r="B14" s="143">
        <v>344289.86149699998</v>
      </c>
      <c r="C14" s="143">
        <v>282219.87445299997</v>
      </c>
      <c r="D14" s="143">
        <v>280655.824027</v>
      </c>
      <c r="E14" s="143">
        <v>624945.68552399997</v>
      </c>
      <c r="F14" s="143">
        <v>63634.037469999981</v>
      </c>
      <c r="G14" s="142"/>
      <c r="H14" s="104">
        <v>21.782330028186632</v>
      </c>
      <c r="I14" s="104">
        <v>22.011861333686518</v>
      </c>
      <c r="J14" s="104">
        <v>25.514151315780403</v>
      </c>
      <c r="K14" s="104">
        <v>23.430424686930316</v>
      </c>
      <c r="L14" s="104">
        <v>7.6640027392908259</v>
      </c>
    </row>
    <row r="15" spans="1:111" ht="15" customHeight="1" x14ac:dyDescent="0.2">
      <c r="A15" s="98" t="s">
        <v>37</v>
      </c>
      <c r="B15" s="143">
        <v>392347.97983700002</v>
      </c>
      <c r="C15" s="143">
        <v>310278.258134</v>
      </c>
      <c r="D15" s="143">
        <v>332992.31774900004</v>
      </c>
      <c r="E15" s="143">
        <v>725340.29758600006</v>
      </c>
      <c r="F15" s="143">
        <v>59355.662087999983</v>
      </c>
      <c r="G15" s="142"/>
      <c r="H15" s="104">
        <v>29.344659873293725</v>
      </c>
      <c r="I15" s="104">
        <v>24.830338585753438</v>
      </c>
      <c r="J15" s="104">
        <v>34.791718223101078</v>
      </c>
      <c r="K15" s="104">
        <v>31.789623735042756</v>
      </c>
      <c r="L15" s="104">
        <v>5.4402823553297726</v>
      </c>
    </row>
    <row r="16" spans="1:111" ht="15" customHeight="1" x14ac:dyDescent="0.2">
      <c r="A16" s="98" t="s">
        <v>38</v>
      </c>
      <c r="B16" s="143">
        <v>420094.02080300008</v>
      </c>
      <c r="C16" s="143">
        <v>319466.80783900002</v>
      </c>
      <c r="D16" s="143">
        <v>355128.46879700001</v>
      </c>
      <c r="E16" s="143">
        <v>775222.48960000009</v>
      </c>
      <c r="F16" s="143">
        <v>64965.552006000071</v>
      </c>
      <c r="G16" s="142"/>
      <c r="H16" s="104">
        <v>38.468368424574415</v>
      </c>
      <c r="I16" s="104">
        <v>31.314921421889675</v>
      </c>
      <c r="J16" s="104">
        <v>46.469291600993628</v>
      </c>
      <c r="K16" s="104">
        <v>42.02230104428282</v>
      </c>
      <c r="L16" s="104">
        <v>6.628617960118623</v>
      </c>
    </row>
    <row r="17" spans="1:12" ht="15" customHeight="1" x14ac:dyDescent="0.2">
      <c r="A17" s="98" t="s">
        <v>39</v>
      </c>
      <c r="B17" s="143">
        <v>393277.41249699995</v>
      </c>
      <c r="C17" s="143">
        <v>310069.08584399999</v>
      </c>
      <c r="D17" s="143">
        <v>325034.78158300003</v>
      </c>
      <c r="E17" s="143">
        <v>718312.19408000004</v>
      </c>
      <c r="F17" s="143">
        <v>68242.630913999921</v>
      </c>
      <c r="G17" s="142"/>
      <c r="H17" s="104">
        <v>11.856400017796263</v>
      </c>
      <c r="I17" s="104">
        <v>7.3450440655738651</v>
      </c>
      <c r="J17" s="104">
        <v>18.523056978578165</v>
      </c>
      <c r="K17" s="104">
        <v>14.777722250821142</v>
      </c>
      <c r="L17" s="104">
        <v>-11.778500331394573</v>
      </c>
    </row>
    <row r="18" spans="1:12" ht="9.9499999999999993" customHeight="1" x14ac:dyDescent="0.2">
      <c r="A18" s="103"/>
      <c r="B18" s="143"/>
      <c r="C18" s="143"/>
      <c r="D18" s="143"/>
      <c r="E18" s="143"/>
      <c r="F18" s="143"/>
      <c r="G18" s="142"/>
      <c r="H18" s="104"/>
      <c r="I18" s="104"/>
      <c r="J18" s="104"/>
      <c r="K18" s="104"/>
      <c r="L18" s="104"/>
    </row>
    <row r="19" spans="1:12" ht="15" customHeight="1" x14ac:dyDescent="0.2">
      <c r="A19" s="32">
        <v>2023</v>
      </c>
      <c r="B19" s="144"/>
      <c r="C19" s="144"/>
      <c r="D19" s="144"/>
      <c r="E19" s="144"/>
      <c r="F19" s="144"/>
      <c r="G19" s="145"/>
      <c r="H19" s="145"/>
      <c r="I19" s="145"/>
      <c r="J19" s="145"/>
      <c r="K19" s="145"/>
      <c r="L19" s="145"/>
    </row>
    <row r="20" spans="1:12" ht="15" customHeight="1" x14ac:dyDescent="0.2">
      <c r="A20" s="103" t="s">
        <v>36</v>
      </c>
      <c r="B20" s="143">
        <v>355092.46169999999</v>
      </c>
      <c r="C20" s="143">
        <v>276446.49450500001</v>
      </c>
      <c r="D20" s="143">
        <v>291679.941781</v>
      </c>
      <c r="E20" s="143">
        <v>646772.4034810001</v>
      </c>
      <c r="F20" s="143">
        <v>63412.519918999998</v>
      </c>
      <c r="G20" s="142"/>
      <c r="H20" s="104">
        <v>3.1376469106669136</v>
      </c>
      <c r="I20" s="104">
        <v>-2.0457028262768406</v>
      </c>
      <c r="J20" s="104">
        <v>3.9279846738329072</v>
      </c>
      <c r="K20" s="104">
        <v>3.492578389224188</v>
      </c>
      <c r="L20" s="104">
        <v>-0.34811173360548286</v>
      </c>
    </row>
    <row r="21" spans="1:12" ht="15" customHeight="1" x14ac:dyDescent="0.2">
      <c r="A21" s="103" t="s">
        <v>37</v>
      </c>
      <c r="B21" s="143">
        <v>348623.39007900003</v>
      </c>
      <c r="C21" s="143">
        <v>267559.95858600002</v>
      </c>
      <c r="D21" s="143">
        <v>292800.07012699998</v>
      </c>
      <c r="E21" s="143">
        <v>641423.46020600002</v>
      </c>
      <c r="F21" s="143">
        <v>55823.31995200002</v>
      </c>
      <c r="G21" s="142"/>
      <c r="H21" s="104">
        <v>-11.144339210352317</v>
      </c>
      <c r="I21" s="104">
        <v>-13.767738611434133</v>
      </c>
      <c r="J21" s="104">
        <v>-12.070022483910813</v>
      </c>
      <c r="K21" s="104">
        <v>-11.569305836072131</v>
      </c>
      <c r="L21" s="104">
        <v>-5.9511460435955676</v>
      </c>
    </row>
    <row r="22" spans="1:12" ht="15" customHeight="1" x14ac:dyDescent="0.2">
      <c r="A22" s="103" t="s">
        <v>38</v>
      </c>
      <c r="B22" s="143">
        <v>356280.26074</v>
      </c>
      <c r="C22" s="143">
        <v>277863.11764399998</v>
      </c>
      <c r="D22" s="143">
        <v>297245.16094800003</v>
      </c>
      <c r="E22" s="143">
        <v>653525.42168799997</v>
      </c>
      <c r="F22" s="143">
        <v>59035.099792000008</v>
      </c>
      <c r="G22" s="142"/>
      <c r="H22" s="104">
        <v>-15.190351898134979</v>
      </c>
      <c r="I22" s="104">
        <v>-13.022852194387225</v>
      </c>
      <c r="J22" s="104">
        <v>-16.299258700683737</v>
      </c>
      <c r="K22" s="104">
        <v>-15.698340740191041</v>
      </c>
      <c r="L22" s="104">
        <v>-9.1286105187751492</v>
      </c>
    </row>
    <row r="23" spans="1:12" ht="15" customHeight="1" x14ac:dyDescent="0.2">
      <c r="A23" s="103" t="s">
        <v>39</v>
      </c>
      <c r="B23" s="143">
        <v>366202.591839</v>
      </c>
      <c r="C23" s="143">
        <v>289195.15409700002</v>
      </c>
      <c r="D23" s="143">
        <v>329318.86779300001</v>
      </c>
      <c r="E23" s="143">
        <v>695521.45963200007</v>
      </c>
      <c r="F23" s="143">
        <v>36883.724045999988</v>
      </c>
      <c r="G23" s="142"/>
      <c r="H23" s="104">
        <v>-6.8844077482345885</v>
      </c>
      <c r="I23" s="104">
        <v>-6.7320260870836757</v>
      </c>
      <c r="J23" s="104">
        <v>1.3180393154035519</v>
      </c>
      <c r="K23" s="104">
        <v>-3.1728174233753514</v>
      </c>
      <c r="L23" s="104">
        <v>-45.95207782583698</v>
      </c>
    </row>
    <row r="24" spans="1:12" ht="9.9499999999999993" customHeight="1" x14ac:dyDescent="0.2">
      <c r="A24" s="98"/>
      <c r="B24" s="143"/>
      <c r="C24" s="143"/>
      <c r="D24" s="143"/>
      <c r="E24" s="143"/>
      <c r="F24" s="143"/>
      <c r="G24" s="142"/>
      <c r="H24" s="142"/>
      <c r="I24" s="142"/>
      <c r="J24" s="142"/>
      <c r="K24" s="142"/>
      <c r="L24" s="142"/>
    </row>
    <row r="25" spans="1:12" ht="15" customHeight="1" x14ac:dyDescent="0.2">
      <c r="A25" s="32">
        <v>2024</v>
      </c>
      <c r="B25" s="144"/>
      <c r="C25" s="144"/>
      <c r="D25" s="144"/>
      <c r="E25" s="144"/>
      <c r="F25" s="144"/>
      <c r="G25" s="145"/>
      <c r="H25" s="145"/>
      <c r="I25" s="145"/>
      <c r="J25" s="145"/>
      <c r="K25" s="145"/>
      <c r="L25" s="145"/>
    </row>
    <row r="26" spans="1:12" ht="15" customHeight="1" x14ac:dyDescent="0.2">
      <c r="A26" s="103" t="s">
        <v>36</v>
      </c>
      <c r="B26" s="143">
        <v>362793.79156899999</v>
      </c>
      <c r="C26" s="143">
        <v>291017.62182200002</v>
      </c>
      <c r="D26" s="143">
        <v>328199.49640200002</v>
      </c>
      <c r="E26" s="143">
        <v>690993.28797099995</v>
      </c>
      <c r="F26" s="143">
        <v>34594.295167000004</v>
      </c>
      <c r="G26" s="146"/>
      <c r="H26" s="104">
        <v>2.1688238134174975</v>
      </c>
      <c r="I26" s="104">
        <v>5.2708670960327497</v>
      </c>
      <c r="J26" s="104">
        <v>12.520420292876967</v>
      </c>
      <c r="K26" s="104">
        <v>6.8371631584771109</v>
      </c>
      <c r="L26" s="104">
        <v>-45.445638793113666</v>
      </c>
    </row>
    <row r="27" spans="1:12" ht="15" customHeight="1" x14ac:dyDescent="0.2">
      <c r="A27" s="103" t="s">
        <v>37</v>
      </c>
      <c r="B27" s="143">
        <v>369337.93617100001</v>
      </c>
      <c r="C27" s="143">
        <v>298560.81152300001</v>
      </c>
      <c r="D27" s="143">
        <v>336910.54232299997</v>
      </c>
      <c r="E27" s="143">
        <v>706248.47849400004</v>
      </c>
      <c r="F27" s="143">
        <v>32427.393848000007</v>
      </c>
      <c r="G27" s="143"/>
      <c r="H27" s="104">
        <v>5.9418119040452133</v>
      </c>
      <c r="I27" s="104">
        <v>11.586506852831491</v>
      </c>
      <c r="J27" s="104">
        <v>15.06504837135707</v>
      </c>
      <c r="K27" s="104">
        <v>10.106430822966894</v>
      </c>
      <c r="L27" s="104">
        <v>-41.910667663831404</v>
      </c>
    </row>
    <row r="28" spans="1:12" ht="15" customHeight="1" x14ac:dyDescent="0.2">
      <c r="A28" s="103" t="s">
        <v>38</v>
      </c>
      <c r="B28" s="143">
        <v>384227.161257</v>
      </c>
      <c r="C28" s="143">
        <v>311723.807791</v>
      </c>
      <c r="D28" s="143">
        <v>358245.426722</v>
      </c>
      <c r="E28" s="143">
        <v>742472.58797900006</v>
      </c>
      <c r="F28" s="143">
        <v>25981.734534999996</v>
      </c>
      <c r="G28" s="143"/>
      <c r="H28" s="104">
        <v>7.8440777097652958</v>
      </c>
      <c r="I28" s="104">
        <v>12.186104594990743</v>
      </c>
      <c r="J28" s="104">
        <v>20.52187008846591</v>
      </c>
      <c r="K28" s="104">
        <v>13.610360567345214</v>
      </c>
      <c r="L28" s="104">
        <v>-55.989344260377038</v>
      </c>
    </row>
    <row r="29" spans="1:12" ht="15" customHeight="1" x14ac:dyDescent="0.2">
      <c r="A29" s="103" t="s">
        <v>39</v>
      </c>
      <c r="B29" s="143">
        <v>392931.665018</v>
      </c>
      <c r="C29" s="143">
        <v>314757.33109500003</v>
      </c>
      <c r="D29" s="143">
        <v>346882.01409900002</v>
      </c>
      <c r="E29" s="143">
        <v>739813.67911699996</v>
      </c>
      <c r="F29" s="143">
        <v>46049.650918999992</v>
      </c>
      <c r="G29" s="143"/>
      <c r="H29" s="104">
        <v>7.2989852542472811</v>
      </c>
      <c r="I29" s="104">
        <v>8.8390751490345245</v>
      </c>
      <c r="J29" s="104">
        <v>5.3331734144791421</v>
      </c>
      <c r="K29" s="104">
        <v>6.3682031476692158</v>
      </c>
      <c r="L29" s="104">
        <v>24.850871516034022</v>
      </c>
    </row>
    <row r="30" spans="1:12" ht="9.75" customHeight="1" x14ac:dyDescent="0.2">
      <c r="A30" s="103"/>
      <c r="B30" s="143"/>
      <c r="C30" s="143"/>
      <c r="D30" s="143"/>
      <c r="E30" s="143"/>
      <c r="F30" s="143"/>
      <c r="G30" s="143"/>
      <c r="H30" s="104"/>
      <c r="I30" s="104"/>
      <c r="J30" s="104"/>
      <c r="K30" s="104"/>
      <c r="L30" s="104"/>
    </row>
    <row r="31" spans="1:12" ht="15" customHeight="1" x14ac:dyDescent="0.2">
      <c r="A31" s="32">
        <v>2025</v>
      </c>
      <c r="B31" s="144"/>
      <c r="C31" s="144"/>
      <c r="D31" s="144"/>
      <c r="E31" s="144"/>
      <c r="F31" s="144"/>
      <c r="G31" s="145"/>
      <c r="H31" s="145"/>
      <c r="I31" s="145"/>
      <c r="J31" s="145"/>
      <c r="K31" s="145"/>
      <c r="L31" s="145"/>
    </row>
    <row r="32" spans="1:12" ht="15" customHeight="1" x14ac:dyDescent="0.2">
      <c r="A32" s="103" t="s">
        <v>36</v>
      </c>
      <c r="B32" s="143">
        <v>378359.48745400005</v>
      </c>
      <c r="C32" s="143">
        <v>304338.388798</v>
      </c>
      <c r="D32" s="143">
        <v>337314.872141</v>
      </c>
      <c r="E32" s="143">
        <v>715674.35959500005</v>
      </c>
      <c r="F32" s="143">
        <v>41044.615313000017</v>
      </c>
      <c r="G32" s="146"/>
      <c r="H32" s="104">
        <v>4.2905077889238363</v>
      </c>
      <c r="I32" s="104">
        <v>4.5773059695153329</v>
      </c>
      <c r="J32" s="104">
        <v>2.7773887038007095</v>
      </c>
      <c r="K32" s="104">
        <v>3.571825089136893</v>
      </c>
      <c r="L32" s="104">
        <v>18.645618055988212</v>
      </c>
    </row>
    <row r="33" spans="1:12" ht="15" customHeight="1" x14ac:dyDescent="0.2">
      <c r="A33" s="103" t="s">
        <v>37</v>
      </c>
      <c r="B33" s="143">
        <v>381838.66431199998</v>
      </c>
      <c r="C33" s="143">
        <v>296063.35106299998</v>
      </c>
      <c r="D33" s="143">
        <v>367357.16765600001</v>
      </c>
      <c r="E33" s="143">
        <v>749195.83196800004</v>
      </c>
      <c r="F33" s="143">
        <v>14481.496655999988</v>
      </c>
      <c r="G33" s="146"/>
      <c r="H33" s="104">
        <v>3.3846315032237229</v>
      </c>
      <c r="I33" s="104">
        <v>-0.83649975603299342</v>
      </c>
      <c r="J33" s="104">
        <v>9.0370058244750631</v>
      </c>
      <c r="K33" s="104">
        <v>6.081054300545996</v>
      </c>
      <c r="L33" s="104">
        <v>-55.341780705904156</v>
      </c>
    </row>
    <row r="34" spans="1:12" ht="9.75" customHeight="1" x14ac:dyDescent="0.2">
      <c r="A34" s="103"/>
      <c r="B34" s="143"/>
      <c r="C34" s="143"/>
      <c r="D34" s="143"/>
      <c r="E34" s="143"/>
      <c r="F34" s="143"/>
      <c r="G34" s="143"/>
      <c r="H34" s="104"/>
      <c r="I34" s="104"/>
      <c r="J34" s="104"/>
      <c r="K34" s="104"/>
      <c r="L34" s="104"/>
    </row>
    <row r="35" spans="1:12" ht="15" customHeight="1" x14ac:dyDescent="0.2">
      <c r="A35" s="32" t="s">
        <v>132</v>
      </c>
      <c r="B35" s="144"/>
      <c r="C35" s="144"/>
      <c r="D35" s="144"/>
      <c r="E35" s="144"/>
      <c r="F35" s="144"/>
      <c r="G35" s="145"/>
      <c r="H35" s="145"/>
      <c r="I35" s="145"/>
      <c r="J35" s="145"/>
      <c r="K35" s="145"/>
      <c r="L35" s="145"/>
    </row>
    <row r="36" spans="1:12" ht="15" customHeight="1" x14ac:dyDescent="0.2">
      <c r="A36" s="98" t="s">
        <v>40</v>
      </c>
      <c r="B36" s="143">
        <v>111060.00939799999</v>
      </c>
      <c r="C36" s="143">
        <v>91390.607028999992</v>
      </c>
      <c r="D36" s="143">
        <v>92822.474442999999</v>
      </c>
      <c r="E36" s="143">
        <v>203882.48384100001</v>
      </c>
      <c r="F36" s="143">
        <v>18237.534954999996</v>
      </c>
      <c r="G36" s="143"/>
      <c r="H36" s="104">
        <v>23.844797633476635</v>
      </c>
      <c r="I36" s="104">
        <v>26.563956131346721</v>
      </c>
      <c r="J36" s="104">
        <v>27.053650175175996</v>
      </c>
      <c r="K36" s="104">
        <v>25.285373756514655</v>
      </c>
      <c r="L36" s="104">
        <v>9.7386267948785257</v>
      </c>
    </row>
    <row r="37" spans="1:12" ht="15" customHeight="1" x14ac:dyDescent="0.2">
      <c r="A37" s="98" t="s">
        <v>41</v>
      </c>
      <c r="B37" s="143">
        <v>101741.736349</v>
      </c>
      <c r="C37" s="143">
        <v>83898.871218999993</v>
      </c>
      <c r="D37" s="143">
        <v>82589.281335000007</v>
      </c>
      <c r="E37" s="143">
        <v>184331.01768400002</v>
      </c>
      <c r="F37" s="143">
        <v>19152.455013999992</v>
      </c>
      <c r="G37" s="143"/>
      <c r="H37" s="104">
        <v>15.873280158207073</v>
      </c>
      <c r="I37" s="104">
        <v>16.991308493967257</v>
      </c>
      <c r="J37" s="104">
        <v>18.52636215527874</v>
      </c>
      <c r="K37" s="104">
        <v>17.047155138527451</v>
      </c>
      <c r="L37" s="104">
        <v>5.6732807952020288</v>
      </c>
    </row>
    <row r="38" spans="1:12" ht="15" customHeight="1" x14ac:dyDescent="0.2">
      <c r="A38" s="98" t="s">
        <v>42</v>
      </c>
      <c r="B38" s="143">
        <v>131488.11575</v>
      </c>
      <c r="C38" s="143">
        <v>106930.396205</v>
      </c>
      <c r="D38" s="143">
        <v>105244.068249</v>
      </c>
      <c r="E38" s="143">
        <v>236732.183999</v>
      </c>
      <c r="F38" s="143">
        <v>26244.047500999994</v>
      </c>
      <c r="G38" s="143"/>
      <c r="H38" s="104">
        <v>24.955289871458948</v>
      </c>
      <c r="I38" s="104">
        <v>22.370518875425972</v>
      </c>
      <c r="J38" s="104">
        <v>30.144432641425738</v>
      </c>
      <c r="K38" s="104">
        <v>27.210216101134233</v>
      </c>
      <c r="L38" s="104">
        <v>7.7297620541802923</v>
      </c>
    </row>
    <row r="39" spans="1:12" ht="15" customHeight="1" x14ac:dyDescent="0.2">
      <c r="A39" s="98" t="s">
        <v>43</v>
      </c>
      <c r="B39" s="143">
        <v>127482.872603</v>
      </c>
      <c r="C39" s="143">
        <v>103415.757575</v>
      </c>
      <c r="D39" s="143">
        <v>104107.46582700001</v>
      </c>
      <c r="E39" s="143">
        <v>231590.33843</v>
      </c>
      <c r="F39" s="143">
        <v>23375.406775999989</v>
      </c>
      <c r="G39" s="142"/>
      <c r="H39" s="104">
        <v>20.687096971318564</v>
      </c>
      <c r="I39" s="104">
        <v>21.559072154862243</v>
      </c>
      <c r="J39" s="104">
        <v>22.058361572281765</v>
      </c>
      <c r="K39" s="104">
        <v>21.299693979973849</v>
      </c>
      <c r="L39" s="107">
        <v>14.936229331721758</v>
      </c>
    </row>
    <row r="40" spans="1:12" ht="15" customHeight="1" x14ac:dyDescent="0.2">
      <c r="A40" s="98" t="s">
        <v>44</v>
      </c>
      <c r="B40" s="143">
        <v>120589.64189</v>
      </c>
      <c r="C40" s="143">
        <v>96240.941128999984</v>
      </c>
      <c r="D40" s="143">
        <v>107791.338885</v>
      </c>
      <c r="E40" s="143">
        <v>228380.980775</v>
      </c>
      <c r="F40" s="143">
        <v>12798.303004999994</v>
      </c>
      <c r="G40" s="142"/>
      <c r="H40" s="104">
        <v>30.525932447262587</v>
      </c>
      <c r="I40" s="104">
        <v>22.099374836760134</v>
      </c>
      <c r="J40" s="104">
        <v>37.258456263572029</v>
      </c>
      <c r="K40" s="104">
        <v>33.619302825215598</v>
      </c>
      <c r="L40" s="104">
        <v>-7.6324334918338179</v>
      </c>
    </row>
    <row r="41" spans="1:12" ht="15" customHeight="1" x14ac:dyDescent="0.2">
      <c r="A41" s="98" t="s">
        <v>45</v>
      </c>
      <c r="B41" s="143">
        <v>144275.465344</v>
      </c>
      <c r="C41" s="143">
        <v>110621.55943000001</v>
      </c>
      <c r="D41" s="143">
        <v>121093.513037</v>
      </c>
      <c r="E41" s="143">
        <v>265368.97838099999</v>
      </c>
      <c r="F41" s="143">
        <v>23181.952307</v>
      </c>
      <c r="G41" s="142"/>
      <c r="H41" s="104">
        <v>36.99178575444337</v>
      </c>
      <c r="I41" s="104">
        <v>30.660003245451634</v>
      </c>
      <c r="J41" s="104">
        <v>45.514870549863303</v>
      </c>
      <c r="K41" s="104">
        <v>40.753798672938061</v>
      </c>
      <c r="L41" s="104">
        <v>4.8976287127345728</v>
      </c>
    </row>
    <row r="42" spans="1:12" ht="15" customHeight="1" x14ac:dyDescent="0.2">
      <c r="A42" s="98" t="s">
        <v>46</v>
      </c>
      <c r="B42" s="143">
        <v>134325.516668</v>
      </c>
      <c r="C42" s="143">
        <v>102359.09190499999</v>
      </c>
      <c r="D42" s="143">
        <v>118486.734147</v>
      </c>
      <c r="E42" s="143">
        <v>252812.25081499998</v>
      </c>
      <c r="F42" s="143">
        <v>15838.782521000001</v>
      </c>
      <c r="G42" s="142"/>
      <c r="H42" s="104">
        <v>38.302465678175309</v>
      </c>
      <c r="I42" s="104">
        <v>33.764303711898222</v>
      </c>
      <c r="J42" s="104">
        <v>41.791363512138823</v>
      </c>
      <c r="K42" s="104">
        <v>39.915997219279937</v>
      </c>
      <c r="L42" s="104">
        <v>16.802467449995433</v>
      </c>
    </row>
    <row r="43" spans="1:12" ht="15" customHeight="1" x14ac:dyDescent="0.2">
      <c r="A43" s="98" t="s">
        <v>47</v>
      </c>
      <c r="B43" s="143">
        <v>141518.88425100001</v>
      </c>
      <c r="C43" s="143">
        <v>106661.33740999999</v>
      </c>
      <c r="D43" s="143">
        <v>124231.33867300001</v>
      </c>
      <c r="E43" s="143">
        <v>265750.222924</v>
      </c>
      <c r="F43" s="143">
        <v>17287.545578000005</v>
      </c>
      <c r="G43" s="142"/>
      <c r="H43" s="104">
        <v>48.374733564609322</v>
      </c>
      <c r="I43" s="104">
        <v>35.061271387999462</v>
      </c>
      <c r="J43" s="104">
        <v>67.326150725706384</v>
      </c>
      <c r="K43" s="104">
        <v>56.669816517416074</v>
      </c>
      <c r="L43" s="104">
        <v>-18.201653450312939</v>
      </c>
    </row>
    <row r="44" spans="1:12" ht="15" customHeight="1" x14ac:dyDescent="0.2">
      <c r="A44" s="98" t="s">
        <v>48</v>
      </c>
      <c r="B44" s="143">
        <v>144249.61988400001</v>
      </c>
      <c r="C44" s="143">
        <v>110446.378524</v>
      </c>
      <c r="D44" s="143">
        <v>112410.39597699999</v>
      </c>
      <c r="E44" s="143">
        <v>256660.01586099999</v>
      </c>
      <c r="F44" s="143">
        <v>31839.223907000021</v>
      </c>
      <c r="G44" s="142"/>
      <c r="H44" s="104">
        <v>30.092384141377053</v>
      </c>
      <c r="I44" s="104">
        <v>25.809748183461728</v>
      </c>
      <c r="J44" s="104">
        <v>32.794057036750544</v>
      </c>
      <c r="K44" s="104">
        <v>31.261994989887569</v>
      </c>
      <c r="L44" s="104">
        <v>21.374228588521458</v>
      </c>
    </row>
    <row r="45" spans="1:12" ht="15" customHeight="1" x14ac:dyDescent="0.2">
      <c r="A45" s="98" t="s">
        <v>49</v>
      </c>
      <c r="B45" s="143">
        <v>131977.237731</v>
      </c>
      <c r="C45" s="143">
        <v>101552.431839</v>
      </c>
      <c r="D45" s="143">
        <v>113518.137284</v>
      </c>
      <c r="E45" s="143">
        <v>245495.375015</v>
      </c>
      <c r="F45" s="143">
        <v>18459.100447000004</v>
      </c>
      <c r="G45" s="142"/>
      <c r="H45" s="104">
        <v>15.275924684630427</v>
      </c>
      <c r="I45" s="104">
        <v>11.134401439733912</v>
      </c>
      <c r="J45" s="104">
        <v>29.136632463519174</v>
      </c>
      <c r="K45" s="104">
        <v>21.296035686849422</v>
      </c>
      <c r="L45" s="104">
        <v>-30.559643255143946</v>
      </c>
    </row>
    <row r="46" spans="1:12" ht="15" customHeight="1" x14ac:dyDescent="0.2">
      <c r="A46" s="98" t="s">
        <v>50</v>
      </c>
      <c r="B46" s="143">
        <v>129693.918792</v>
      </c>
      <c r="C46" s="143">
        <v>103512.51386900002</v>
      </c>
      <c r="D46" s="143">
        <v>107890.405297</v>
      </c>
      <c r="E46" s="143">
        <v>237584.324089</v>
      </c>
      <c r="F46" s="143">
        <v>21803.513494999992</v>
      </c>
      <c r="G46" s="142"/>
      <c r="H46" s="104">
        <v>15.108957462332709</v>
      </c>
      <c r="I46" s="104">
        <v>9.8617238790357913</v>
      </c>
      <c r="J46" s="104">
        <v>15.534590049252531</v>
      </c>
      <c r="K46" s="104">
        <v>15.301853885796756</v>
      </c>
      <c r="L46" s="104">
        <v>13.048125646069813</v>
      </c>
    </row>
    <row r="47" spans="1:12" ht="15" customHeight="1" x14ac:dyDescent="0.2">
      <c r="A47" s="98" t="s">
        <v>51</v>
      </c>
      <c r="B47" s="143">
        <v>131606.255974</v>
      </c>
      <c r="C47" s="143">
        <v>105004.140136</v>
      </c>
      <c r="D47" s="143">
        <v>103626.239002</v>
      </c>
      <c r="E47" s="143">
        <v>235232.49497599999</v>
      </c>
      <c r="F47" s="143">
        <v>27980.016971999998</v>
      </c>
      <c r="G47" s="142"/>
      <c r="H47" s="104">
        <v>5.7650529224131866</v>
      </c>
      <c r="I47" s="104">
        <v>1.6950196081564057</v>
      </c>
      <c r="J47" s="104">
        <v>11.487793783682431</v>
      </c>
      <c r="K47" s="104">
        <v>8.2120001599250543</v>
      </c>
      <c r="L47" s="104">
        <v>-11.129808627157166</v>
      </c>
    </row>
    <row r="48" spans="1:12" ht="9.9499999999999993" customHeight="1" x14ac:dyDescent="0.2">
      <c r="A48" s="98"/>
      <c r="B48" s="143"/>
      <c r="C48" s="143"/>
      <c r="D48" s="143"/>
      <c r="E48" s="102"/>
      <c r="F48" s="102"/>
      <c r="G48" s="142"/>
      <c r="H48" s="104"/>
      <c r="I48" s="104"/>
      <c r="J48" s="104"/>
      <c r="K48" s="104"/>
      <c r="L48" s="104"/>
    </row>
    <row r="49" spans="1:12" ht="15" customHeight="1" x14ac:dyDescent="0.2">
      <c r="A49" s="32">
        <v>2023</v>
      </c>
      <c r="B49" s="144"/>
      <c r="C49" s="144"/>
      <c r="D49" s="144"/>
      <c r="E49" s="144"/>
      <c r="F49" s="144"/>
      <c r="G49" s="145"/>
      <c r="H49" s="145"/>
      <c r="I49" s="145"/>
      <c r="J49" s="145"/>
      <c r="K49" s="145"/>
      <c r="L49" s="145"/>
    </row>
    <row r="50" spans="1:12" ht="15" customHeight="1" x14ac:dyDescent="0.2">
      <c r="A50" s="98" t="s">
        <v>40</v>
      </c>
      <c r="B50" s="143">
        <v>112665.503447</v>
      </c>
      <c r="C50" s="143">
        <v>86053.172638000004</v>
      </c>
      <c r="D50" s="143">
        <v>94508.322193999993</v>
      </c>
      <c r="E50" s="143">
        <v>207173.825641</v>
      </c>
      <c r="F50" s="143">
        <v>18157.181253000002</v>
      </c>
      <c r="G50" s="142"/>
      <c r="H50" s="104">
        <v>1.4456095021984749</v>
      </c>
      <c r="I50" s="104">
        <v>-5.8402439424724673</v>
      </c>
      <c r="J50" s="104">
        <v>1.8162064318111071</v>
      </c>
      <c r="K50" s="104">
        <v>1.6143327950461916</v>
      </c>
      <c r="L50" s="104">
        <v>-0.44059519117173318</v>
      </c>
    </row>
    <row r="51" spans="1:12" ht="15" customHeight="1" x14ac:dyDescent="0.2">
      <c r="A51" s="98" t="s">
        <v>41</v>
      </c>
      <c r="B51" s="143">
        <v>112682.12675900001</v>
      </c>
      <c r="C51" s="143">
        <v>87854.017988000007</v>
      </c>
      <c r="D51" s="143">
        <v>92702.965465000001</v>
      </c>
      <c r="E51" s="143">
        <v>205385.09222400002</v>
      </c>
      <c r="F51" s="143">
        <v>19979.161294000005</v>
      </c>
      <c r="G51" s="142"/>
      <c r="H51" s="104">
        <v>10.753099762787311</v>
      </c>
      <c r="I51" s="104">
        <v>4.7141835301644841</v>
      </c>
      <c r="J51" s="104">
        <v>12.24575873105942</v>
      </c>
      <c r="K51" s="104">
        <v>11.421883741830774</v>
      </c>
      <c r="L51" s="104">
        <v>4.3164507077328329</v>
      </c>
    </row>
    <row r="52" spans="1:12" ht="15" customHeight="1" x14ac:dyDescent="0.2">
      <c r="A52" s="98" t="s">
        <v>42</v>
      </c>
      <c r="B52" s="143">
        <v>129744.831494</v>
      </c>
      <c r="C52" s="143">
        <v>102539.303879</v>
      </c>
      <c r="D52" s="143">
        <v>104468.65412200001</v>
      </c>
      <c r="E52" s="143">
        <v>234213.48561600002</v>
      </c>
      <c r="F52" s="143">
        <v>25276.177371999991</v>
      </c>
      <c r="G52" s="142"/>
      <c r="H52" s="104">
        <v>-1.3258112689929491</v>
      </c>
      <c r="I52" s="104">
        <v>-4.1064958906368183</v>
      </c>
      <c r="J52" s="104">
        <v>-0.73677703636980674</v>
      </c>
      <c r="K52" s="104">
        <v>-1.0639442176610059</v>
      </c>
      <c r="L52" s="104">
        <v>-3.6879605897799261</v>
      </c>
    </row>
    <row r="53" spans="1:12" ht="15" customHeight="1" x14ac:dyDescent="0.2">
      <c r="A53" s="98" t="s">
        <v>43</v>
      </c>
      <c r="B53" s="143">
        <v>105165.660262</v>
      </c>
      <c r="C53" s="143">
        <v>80176.111573999995</v>
      </c>
      <c r="D53" s="143">
        <v>93820.563188</v>
      </c>
      <c r="E53" s="143">
        <v>198986.22344999999</v>
      </c>
      <c r="F53" s="143">
        <v>11345.097074000005</v>
      </c>
      <c r="G53" s="142"/>
      <c r="H53" s="104">
        <v>-17.50604758530897</v>
      </c>
      <c r="I53" s="104">
        <v>-22.472055077434362</v>
      </c>
      <c r="J53" s="104">
        <v>-9.8810422069961934</v>
      </c>
      <c r="K53" s="104">
        <v>-14.078357154719933</v>
      </c>
      <c r="L53" s="104">
        <v>-51.465669955107487</v>
      </c>
    </row>
    <row r="54" spans="1:12" ht="15" customHeight="1" x14ac:dyDescent="0.2">
      <c r="A54" s="98" t="s">
        <v>44</v>
      </c>
      <c r="B54" s="143">
        <v>119515.77106100001</v>
      </c>
      <c r="C54" s="143">
        <v>93622.857315999994</v>
      </c>
      <c r="D54" s="143">
        <v>104104.705103</v>
      </c>
      <c r="E54" s="143">
        <v>223620.47616399999</v>
      </c>
      <c r="F54" s="143">
        <v>15411.065958000007</v>
      </c>
      <c r="G54" s="142"/>
      <c r="H54" s="104">
        <v>-0.8905166415367205</v>
      </c>
      <c r="I54" s="104">
        <v>-2.720343112076129</v>
      </c>
      <c r="J54" s="104">
        <v>-3.420157704816329</v>
      </c>
      <c r="K54" s="104">
        <v>-2.0844575563365497</v>
      </c>
      <c r="L54" s="104">
        <v>20.414917133773656</v>
      </c>
    </row>
    <row r="55" spans="1:12" ht="15" customHeight="1" x14ac:dyDescent="0.2">
      <c r="A55" s="98" t="s">
        <v>45</v>
      </c>
      <c r="B55" s="143">
        <v>123941.95875600001</v>
      </c>
      <c r="C55" s="143">
        <v>93760.989696000004</v>
      </c>
      <c r="D55" s="143">
        <v>94874.801835999999</v>
      </c>
      <c r="E55" s="143">
        <v>218816.76059200001</v>
      </c>
      <c r="F55" s="143">
        <v>29067.156920000009</v>
      </c>
      <c r="G55" s="142"/>
      <c r="H55" s="104">
        <v>-14.093530413863675</v>
      </c>
      <c r="I55" s="104">
        <v>-15.241667013986703</v>
      </c>
      <c r="J55" s="104">
        <v>-21.651623231864537</v>
      </c>
      <c r="K55" s="104">
        <v>-17.542449035683163</v>
      </c>
      <c r="L55" s="104">
        <v>25.387010270152778</v>
      </c>
    </row>
    <row r="56" spans="1:12" ht="15" customHeight="1" x14ac:dyDescent="0.2">
      <c r="A56" s="98" t="s">
        <v>46</v>
      </c>
      <c r="B56" s="143">
        <v>116765.36466200001</v>
      </c>
      <c r="C56" s="143">
        <v>89039.854288000002</v>
      </c>
      <c r="D56" s="143">
        <v>99458.206325000006</v>
      </c>
      <c r="E56" s="143">
        <v>216223.57098700001</v>
      </c>
      <c r="F56" s="143">
        <v>17307.158337000001</v>
      </c>
      <c r="G56" s="142"/>
      <c r="H56" s="104">
        <v>-13.072834143196932</v>
      </c>
      <c r="I56" s="104">
        <v>-13.012266296150464</v>
      </c>
      <c r="J56" s="104">
        <v>-16.059627230836103</v>
      </c>
      <c r="K56" s="104">
        <v>-14.472668832324276</v>
      </c>
      <c r="L56" s="104">
        <v>9.2707619039098521</v>
      </c>
    </row>
    <row r="57" spans="1:12" ht="15" customHeight="1" x14ac:dyDescent="0.2">
      <c r="A57" s="98" t="s">
        <v>47</v>
      </c>
      <c r="B57" s="143">
        <v>115180.797911</v>
      </c>
      <c r="C57" s="143">
        <v>92098.632293000002</v>
      </c>
      <c r="D57" s="143">
        <v>97850.425300000003</v>
      </c>
      <c r="E57" s="143">
        <v>213031.223211</v>
      </c>
      <c r="F57" s="143">
        <v>17330.372610999999</v>
      </c>
      <c r="G57" s="142"/>
      <c r="H57" s="104">
        <v>-18.611004799392273</v>
      </c>
      <c r="I57" s="104">
        <v>-13.653218186287875</v>
      </c>
      <c r="J57" s="104">
        <v>-21.235312808179163</v>
      </c>
      <c r="K57" s="104">
        <v>-19.837800748741696</v>
      </c>
      <c r="L57" s="104">
        <v>0.24773344953314957</v>
      </c>
    </row>
    <row r="58" spans="1:12" ht="15" customHeight="1" x14ac:dyDescent="0.2">
      <c r="A58" s="98" t="s">
        <v>48</v>
      </c>
      <c r="B58" s="143">
        <v>124334.098167</v>
      </c>
      <c r="C58" s="143">
        <v>96724.631062999993</v>
      </c>
      <c r="D58" s="143">
        <v>99936.529322999995</v>
      </c>
      <c r="E58" s="143">
        <v>224270.62748999998</v>
      </c>
      <c r="F58" s="143">
        <v>24397.568844000009</v>
      </c>
      <c r="G58" s="142"/>
      <c r="H58" s="104">
        <v>-13.806290604450332</v>
      </c>
      <c r="I58" s="104">
        <v>-12.423899854732012</v>
      </c>
      <c r="J58" s="104">
        <v>-11.096719787867526</v>
      </c>
      <c r="K58" s="104">
        <v>-12.619569223646121</v>
      </c>
      <c r="L58" s="104">
        <v>-23.372601935073945</v>
      </c>
    </row>
    <row r="59" spans="1:12" ht="15" customHeight="1" x14ac:dyDescent="0.2">
      <c r="A59" s="98" t="s">
        <v>49</v>
      </c>
      <c r="B59" s="143">
        <v>126151.698556</v>
      </c>
      <c r="C59" s="143">
        <v>96392.111992999999</v>
      </c>
      <c r="D59" s="143">
        <v>113187.27726800001</v>
      </c>
      <c r="E59" s="143">
        <v>239338.97582400002</v>
      </c>
      <c r="F59" s="143">
        <v>12964.421287999998</v>
      </c>
      <c r="G59" s="142"/>
      <c r="H59" s="104">
        <v>-4.4140484186173001</v>
      </c>
      <c r="I59" s="104">
        <v>-5.0814340459922285</v>
      </c>
      <c r="J59" s="104">
        <v>-0.29146004675204562</v>
      </c>
      <c r="K59" s="104">
        <v>-2.5077454883310146</v>
      </c>
      <c r="L59" s="104">
        <v>-29.766776418907281</v>
      </c>
    </row>
    <row r="60" spans="1:12" ht="15" customHeight="1" x14ac:dyDescent="0.2">
      <c r="A60" s="98" t="s">
        <v>50</v>
      </c>
      <c r="B60" s="143">
        <v>121603.985323</v>
      </c>
      <c r="C60" s="143">
        <v>95539.674832000004</v>
      </c>
      <c r="D60" s="143">
        <v>109500.98892800001</v>
      </c>
      <c r="E60" s="143">
        <v>231104.97425100001</v>
      </c>
      <c r="F60" s="143">
        <v>12102.996394999995</v>
      </c>
      <c r="G60" s="142"/>
      <c r="H60" s="104">
        <v>-6.2377122569443166</v>
      </c>
      <c r="I60" s="104">
        <v>-7.7022948617497811</v>
      </c>
      <c r="J60" s="104">
        <v>1.4927959780727473</v>
      </c>
      <c r="K60" s="104">
        <v>-2.7271790185840694</v>
      </c>
      <c r="L60" s="104">
        <v>-44.490614332522746</v>
      </c>
    </row>
    <row r="61" spans="1:12" ht="15" customHeight="1" x14ac:dyDescent="0.2">
      <c r="A61" s="98" t="s">
        <v>51</v>
      </c>
      <c r="B61" s="143">
        <v>118446.90796</v>
      </c>
      <c r="C61" s="143">
        <v>97263.367272000003</v>
      </c>
      <c r="D61" s="143">
        <v>106630.601597</v>
      </c>
      <c r="E61" s="143">
        <v>225077.50955700001</v>
      </c>
      <c r="F61" s="143">
        <v>11816.306362999996</v>
      </c>
      <c r="G61" s="142"/>
      <c r="H61" s="104">
        <v>-9.999029238093172</v>
      </c>
      <c r="I61" s="104">
        <v>-7.371873960373609</v>
      </c>
      <c r="J61" s="104">
        <v>2.8992296004702212</v>
      </c>
      <c r="K61" s="104">
        <v>-4.3169994094719115</v>
      </c>
      <c r="L61" s="104">
        <v>-57.768766277644716</v>
      </c>
    </row>
    <row r="62" spans="1:12" ht="9.9499999999999993" customHeight="1" x14ac:dyDescent="0.2">
      <c r="A62" s="98"/>
      <c r="B62" s="143"/>
      <c r="C62" s="143"/>
      <c r="D62" s="143"/>
      <c r="E62" s="143"/>
      <c r="F62" s="143"/>
      <c r="G62" s="142"/>
      <c r="H62" s="142"/>
      <c r="I62" s="142"/>
      <c r="J62" s="142"/>
      <c r="K62" s="142"/>
      <c r="L62" s="142"/>
    </row>
    <row r="63" spans="1:12" ht="15" customHeight="1" x14ac:dyDescent="0.2">
      <c r="A63" s="32">
        <v>2024</v>
      </c>
      <c r="B63" s="144"/>
      <c r="C63" s="144"/>
      <c r="D63" s="144"/>
      <c r="E63" s="144"/>
      <c r="F63" s="144"/>
      <c r="G63" s="145"/>
      <c r="H63" s="145"/>
      <c r="I63" s="145"/>
      <c r="J63" s="145"/>
      <c r="K63" s="145"/>
      <c r="L63" s="145"/>
    </row>
    <row r="64" spans="1:12" ht="15" customHeight="1" x14ac:dyDescent="0.2">
      <c r="A64" s="98" t="s">
        <v>40</v>
      </c>
      <c r="B64" s="143">
        <v>122381.41701400001</v>
      </c>
      <c r="C64" s="143">
        <v>94760.159646</v>
      </c>
      <c r="D64" s="143">
        <v>112237.98906199999</v>
      </c>
      <c r="E64" s="143">
        <v>234619.40607600001</v>
      </c>
      <c r="F64" s="143">
        <v>10143.427952000013</v>
      </c>
      <c r="G64" s="142"/>
      <c r="H64" s="104">
        <v>8.6236809580055418</v>
      </c>
      <c r="I64" s="104">
        <v>10.118147583736036</v>
      </c>
      <c r="J64" s="104">
        <v>18.759900140440333</v>
      </c>
      <c r="K64" s="104">
        <v>13.247609996138676</v>
      </c>
      <c r="L64" s="104">
        <v>-44.135448059571061</v>
      </c>
    </row>
    <row r="65" spans="1:12" ht="15" customHeight="1" x14ac:dyDescent="0.2">
      <c r="A65" s="98" t="s">
        <v>41</v>
      </c>
      <c r="B65" s="143">
        <v>111445.132959</v>
      </c>
      <c r="C65" s="143">
        <v>91682.737062</v>
      </c>
      <c r="D65" s="143">
        <v>100116.36493900001</v>
      </c>
      <c r="E65" s="143">
        <v>211561.497898</v>
      </c>
      <c r="F65" s="143">
        <v>11328.768019999989</v>
      </c>
      <c r="G65" s="142"/>
      <c r="H65" s="104">
        <v>-1.0977728550026766</v>
      </c>
      <c r="I65" s="104">
        <v>4.3580466342734159</v>
      </c>
      <c r="J65" s="104">
        <v>7.9969388647000095</v>
      </c>
      <c r="K65" s="104">
        <v>3.0072317358183831</v>
      </c>
      <c r="L65" s="104">
        <v>-43.297079125127439</v>
      </c>
    </row>
    <row r="66" spans="1:12" ht="15" customHeight="1" x14ac:dyDescent="0.2">
      <c r="A66" s="98" t="s">
        <v>42</v>
      </c>
      <c r="B66" s="143">
        <v>128967.24159600001</v>
      </c>
      <c r="C66" s="143">
        <v>104574.725114</v>
      </c>
      <c r="D66" s="143">
        <v>115845.142401</v>
      </c>
      <c r="E66" s="143">
        <v>244812.383997</v>
      </c>
      <c r="F66" s="143">
        <v>13122.099195000003</v>
      </c>
      <c r="G66" s="142"/>
      <c r="H66" s="104">
        <v>-0.59932244625555686</v>
      </c>
      <c r="I66" s="104">
        <v>1.9850156554620968</v>
      </c>
      <c r="J66" s="104">
        <v>10.889858182449984</v>
      </c>
      <c r="K66" s="104">
        <v>4.5253151641221789</v>
      </c>
      <c r="L66" s="104">
        <v>-48.085111914366543</v>
      </c>
    </row>
    <row r="67" spans="1:12" ht="15" customHeight="1" x14ac:dyDescent="0.2">
      <c r="A67" s="98" t="s">
        <v>43</v>
      </c>
      <c r="B67" s="143">
        <v>115155.15472200001</v>
      </c>
      <c r="C67" s="143">
        <v>92181.224682999993</v>
      </c>
      <c r="D67" s="143">
        <v>107087.740422</v>
      </c>
      <c r="E67" s="143">
        <v>222242.89514400001</v>
      </c>
      <c r="F67" s="143">
        <v>8067.414300000004</v>
      </c>
      <c r="G67" s="142"/>
      <c r="H67" s="104">
        <v>9.4988178033714519</v>
      </c>
      <c r="I67" s="104">
        <v>14.973428959472134</v>
      </c>
      <c r="J67" s="104">
        <v>14.141012144016774</v>
      </c>
      <c r="K67" s="104">
        <v>11.687578813637733</v>
      </c>
      <c r="L67" s="104">
        <v>-28.890742429270112</v>
      </c>
    </row>
    <row r="68" spans="1:12" ht="15" customHeight="1" x14ac:dyDescent="0.2">
      <c r="A68" s="98" t="s">
        <v>44</v>
      </c>
      <c r="B68" s="143">
        <v>128099.507021</v>
      </c>
      <c r="C68" s="143">
        <v>105866.328112</v>
      </c>
      <c r="D68" s="143">
        <v>118082.514928</v>
      </c>
      <c r="E68" s="143">
        <v>246182.02194900002</v>
      </c>
      <c r="F68" s="143">
        <v>10016.992092999993</v>
      </c>
      <c r="G68" s="142"/>
      <c r="H68" s="104">
        <v>7.1820947844773553</v>
      </c>
      <c r="I68" s="104">
        <v>13.077437654648062</v>
      </c>
      <c r="J68" s="104">
        <v>13.426684040044613</v>
      </c>
      <c r="K68" s="104">
        <v>10.089212835972017</v>
      </c>
      <c r="L68" s="104">
        <v>-35.001302828114277</v>
      </c>
    </row>
    <row r="69" spans="1:12" ht="15" customHeight="1" x14ac:dyDescent="0.2">
      <c r="A69" s="98" t="s">
        <v>45</v>
      </c>
      <c r="B69" s="143">
        <v>126083.274428</v>
      </c>
      <c r="C69" s="143">
        <v>100513.258728</v>
      </c>
      <c r="D69" s="143">
        <v>111740.28697299999</v>
      </c>
      <c r="E69" s="143">
        <v>237823.56140100001</v>
      </c>
      <c r="F69" s="143">
        <v>14342.98745500001</v>
      </c>
      <c r="G69" s="142"/>
      <c r="H69" s="104">
        <v>1.7276761586570766</v>
      </c>
      <c r="I69" s="104">
        <v>7.2015761073904949</v>
      </c>
      <c r="J69" s="104">
        <v>17.776569553371569</v>
      </c>
      <c r="K69" s="104">
        <v>8.6861722829539403</v>
      </c>
      <c r="L69" s="104">
        <v>-50.655691939616077</v>
      </c>
    </row>
    <row r="70" spans="1:12" ht="15" customHeight="1" x14ac:dyDescent="0.2">
      <c r="A70" s="98" t="s">
        <v>46</v>
      </c>
      <c r="B70" s="143">
        <v>131503.18371799999</v>
      </c>
      <c r="C70" s="143">
        <v>105427.451128</v>
      </c>
      <c r="D70" s="143">
        <v>124715.533014</v>
      </c>
      <c r="E70" s="143">
        <v>256218.716732</v>
      </c>
      <c r="F70" s="143">
        <v>6787.6507039999851</v>
      </c>
      <c r="G70" s="142"/>
      <c r="H70" s="104">
        <v>12.621738559770224</v>
      </c>
      <c r="I70" s="104">
        <v>18.40478847482634</v>
      </c>
      <c r="J70" s="104">
        <v>25.394914730783015</v>
      </c>
      <c r="K70" s="104">
        <v>18.497125712258544</v>
      </c>
      <c r="L70" s="104">
        <v>-60.781252636436292</v>
      </c>
    </row>
    <row r="71" spans="1:12" ht="15" customHeight="1" x14ac:dyDescent="0.2">
      <c r="A71" s="98" t="s">
        <v>47</v>
      </c>
      <c r="B71" s="143">
        <v>129094.08764100001</v>
      </c>
      <c r="C71" s="143">
        <v>106299.288443</v>
      </c>
      <c r="D71" s="143">
        <v>122739.87201399999</v>
      </c>
      <c r="E71" s="143">
        <v>251833.95965500001</v>
      </c>
      <c r="F71" s="143">
        <v>6354.2156270000123</v>
      </c>
      <c r="G71" s="142"/>
      <c r="H71" s="104">
        <v>12.079521918879887</v>
      </c>
      <c r="I71" s="104">
        <v>15.41896529453599</v>
      </c>
      <c r="J71" s="104">
        <v>25.436217203646617</v>
      </c>
      <c r="K71" s="104">
        <v>18.214577121198449</v>
      </c>
      <c r="L71" s="104">
        <v>-63.334800874582228</v>
      </c>
    </row>
    <row r="72" spans="1:12" ht="15" customHeight="1" x14ac:dyDescent="0.2">
      <c r="A72" s="98" t="s">
        <v>48</v>
      </c>
      <c r="B72" s="143">
        <v>123629.88989799999</v>
      </c>
      <c r="C72" s="143">
        <v>99997.068220000001</v>
      </c>
      <c r="D72" s="143">
        <v>110790.021694</v>
      </c>
      <c r="E72" s="143">
        <v>234419.91159199999</v>
      </c>
      <c r="F72" s="143">
        <v>12839.868203999999</v>
      </c>
      <c r="G72" s="142"/>
      <c r="H72" s="104">
        <v>-0.56638386362375392</v>
      </c>
      <c r="I72" s="104">
        <v>3.38325111301645</v>
      </c>
      <c r="J72" s="104">
        <v>10.860385531221484</v>
      </c>
      <c r="K72" s="104">
        <v>4.5254629264603885</v>
      </c>
      <c r="L72" s="104">
        <v>-47.372345637800493</v>
      </c>
    </row>
    <row r="73" spans="1:12" ht="15" customHeight="1" x14ac:dyDescent="0.2">
      <c r="A73" s="98" t="s">
        <v>49</v>
      </c>
      <c r="B73" s="143">
        <v>128223.665311</v>
      </c>
      <c r="C73" s="143">
        <v>99528.071288000006</v>
      </c>
      <c r="D73" s="143">
        <v>116269.404542</v>
      </c>
      <c r="E73" s="143">
        <v>244493.06985299999</v>
      </c>
      <c r="F73" s="143">
        <v>11954.260769</v>
      </c>
      <c r="G73" s="142"/>
      <c r="H73" s="104">
        <v>1.6424406319667906</v>
      </c>
      <c r="I73" s="104">
        <v>3.253336014909336</v>
      </c>
      <c r="J73" s="104">
        <v>2.7230333199925516</v>
      </c>
      <c r="K73" s="104">
        <v>2.153470412102898</v>
      </c>
      <c r="L73" s="104">
        <v>-7.7917902894363067</v>
      </c>
    </row>
    <row r="74" spans="1:12" ht="15" customHeight="1" x14ac:dyDescent="0.2">
      <c r="A74" s="98" t="s">
        <v>50</v>
      </c>
      <c r="B74" s="143">
        <v>126104.829507</v>
      </c>
      <c r="C74" s="143">
        <v>104902.650123</v>
      </c>
      <c r="D74" s="143">
        <v>111269.536479</v>
      </c>
      <c r="E74" s="143">
        <v>237374.36598599999</v>
      </c>
      <c r="F74" s="143">
        <v>14835.293028</v>
      </c>
      <c r="G74" s="142"/>
      <c r="H74" s="104">
        <v>3.7012308207210687</v>
      </c>
      <c r="I74" s="104">
        <v>9.8000912264607933</v>
      </c>
      <c r="J74" s="104">
        <v>1.6150973322833329</v>
      </c>
      <c r="K74" s="104">
        <v>2.7127896123044337</v>
      </c>
      <c r="L74" s="104">
        <v>22.575373435034439</v>
      </c>
    </row>
    <row r="75" spans="1:12" ht="15" customHeight="1" x14ac:dyDescent="0.2">
      <c r="A75" s="98" t="s">
        <v>51</v>
      </c>
      <c r="B75" s="143">
        <v>138603.17019999999</v>
      </c>
      <c r="C75" s="143">
        <v>110326.609684</v>
      </c>
      <c r="D75" s="143">
        <v>119343.073078</v>
      </c>
      <c r="E75" s="143">
        <v>257946.24327799998</v>
      </c>
      <c r="F75" s="143">
        <v>19260.097121999992</v>
      </c>
      <c r="G75" s="142"/>
      <c r="H75" s="104">
        <v>17.017128253619628</v>
      </c>
      <c r="I75" s="104">
        <v>13.430793913877404</v>
      </c>
      <c r="J75" s="104">
        <v>11.921972952047621</v>
      </c>
      <c r="K75" s="104">
        <v>14.603295453949428</v>
      </c>
      <c r="L75" s="104">
        <v>62.995918778041229</v>
      </c>
    </row>
    <row r="76" spans="1:12" ht="15" customHeight="1" x14ac:dyDescent="0.2">
      <c r="A76" s="98"/>
      <c r="B76" s="143"/>
      <c r="C76" s="143"/>
      <c r="D76" s="143"/>
      <c r="E76" s="143"/>
      <c r="F76" s="143"/>
      <c r="G76" s="142"/>
      <c r="H76" s="104"/>
      <c r="I76" s="104"/>
      <c r="J76" s="104"/>
      <c r="K76" s="104"/>
      <c r="L76" s="104"/>
    </row>
    <row r="77" spans="1:12" ht="15" customHeight="1" x14ac:dyDescent="0.2">
      <c r="A77" s="32">
        <v>2025</v>
      </c>
      <c r="B77" s="144"/>
      <c r="C77" s="144"/>
      <c r="D77" s="144"/>
      <c r="E77" s="144"/>
      <c r="F77" s="144"/>
      <c r="G77" s="145"/>
      <c r="H77" s="145"/>
      <c r="I77" s="145"/>
      <c r="J77" s="145"/>
      <c r="K77" s="145"/>
      <c r="L77" s="145"/>
    </row>
    <row r="78" spans="1:12" ht="15" customHeight="1" x14ac:dyDescent="0.2">
      <c r="A78" s="98" t="s">
        <v>40</v>
      </c>
      <c r="B78" s="143">
        <v>122814.047068</v>
      </c>
      <c r="C78" s="143">
        <v>97545.887648000004</v>
      </c>
      <c r="D78" s="143">
        <v>119155.121782</v>
      </c>
      <c r="E78" s="143">
        <v>241969.16885000002</v>
      </c>
      <c r="F78" s="143">
        <v>3658.9252859999979</v>
      </c>
      <c r="G78" s="142"/>
      <c r="H78" s="104">
        <f>(B78/B64-1)*100</f>
        <v>0.35350959692721506</v>
      </c>
      <c r="I78" s="104">
        <f t="shared" ref="I78:L78" si="0">(C78/C64-1)*100</f>
        <v>2.939767105085922</v>
      </c>
      <c r="J78" s="104">
        <f t="shared" si="0"/>
        <v>6.1629157630211928</v>
      </c>
      <c r="K78" s="104">
        <f t="shared" si="0"/>
        <v>3.1326320771689176</v>
      </c>
      <c r="L78" s="104">
        <f t="shared" si="0"/>
        <v>-63.928118745314741</v>
      </c>
    </row>
    <row r="79" spans="1:12" ht="15" customHeight="1" x14ac:dyDescent="0.2">
      <c r="A79" s="98" t="s">
        <v>41</v>
      </c>
      <c r="B79" s="143">
        <v>118241.86837900001</v>
      </c>
      <c r="C79" s="143">
        <v>96898.637740999999</v>
      </c>
      <c r="D79" s="143">
        <v>105624.93919999999</v>
      </c>
      <c r="E79" s="143">
        <v>223866.80757900001</v>
      </c>
      <c r="F79" s="143">
        <v>12616.929179000013</v>
      </c>
      <c r="G79" s="142"/>
      <c r="H79" s="104">
        <f t="shared" ref="H79:H83" si="1">(B79/B65-1)*100</f>
        <v>6.0987279027254537</v>
      </c>
      <c r="I79" s="104">
        <f t="shared" ref="I79:I83" si="2">(C79/C65-1)*100</f>
        <v>5.6890760967059473</v>
      </c>
      <c r="J79" s="104">
        <f t="shared" ref="J79:J83" si="3">(D79/D65-1)*100</f>
        <v>5.5021716623014694</v>
      </c>
      <c r="K79" s="104">
        <f t="shared" ref="K79:K83" si="4">(E79/E65-1)*100</f>
        <v>5.8164220821185442</v>
      </c>
      <c r="L79" s="104">
        <f t="shared" ref="L79:L83" si="5">(F79/F65-1)*100</f>
        <v>11.370708242289762</v>
      </c>
    </row>
    <row r="80" spans="1:12" ht="15" customHeight="1" x14ac:dyDescent="0.2">
      <c r="A80" s="98" t="s">
        <v>42</v>
      </c>
      <c r="B80" s="143">
        <v>137303.57200700001</v>
      </c>
      <c r="C80" s="143">
        <v>109893.863409</v>
      </c>
      <c r="D80" s="143">
        <v>112534.811159</v>
      </c>
      <c r="E80" s="143">
        <v>249838.38316600001</v>
      </c>
      <c r="F80" s="143">
        <v>24768.760848000005</v>
      </c>
      <c r="G80" s="142"/>
      <c r="H80" s="104">
        <f t="shared" si="1"/>
        <v>6.4639130897396591</v>
      </c>
      <c r="I80" s="104">
        <f t="shared" si="2"/>
        <v>5.0864473123897191</v>
      </c>
      <c r="J80" s="104">
        <f t="shared" si="3"/>
        <v>-2.857548597541737</v>
      </c>
      <c r="K80" s="104">
        <f t="shared" si="4"/>
        <v>2.053000378061598</v>
      </c>
      <c r="L80" s="104">
        <f t="shared" si="5"/>
        <v>88.756086049386099</v>
      </c>
    </row>
    <row r="81" spans="1:12" ht="15" customHeight="1" x14ac:dyDescent="0.2">
      <c r="A81" s="98" t="s">
        <v>43</v>
      </c>
      <c r="B81" s="143">
        <v>133499.36950999999</v>
      </c>
      <c r="C81" s="143">
        <v>99962.027583000003</v>
      </c>
      <c r="D81" s="143">
        <v>128369.392945</v>
      </c>
      <c r="E81" s="143">
        <v>261868.76245499999</v>
      </c>
      <c r="F81" s="143">
        <v>5129.9765649999899</v>
      </c>
      <c r="G81" s="142"/>
      <c r="H81" s="104">
        <f t="shared" si="1"/>
        <v>15.929998819666725</v>
      </c>
      <c r="I81" s="104">
        <f t="shared" si="2"/>
        <v>8.4407675497448089</v>
      </c>
      <c r="J81" s="104">
        <f t="shared" si="3"/>
        <v>19.87309886186366</v>
      </c>
      <c r="K81" s="104">
        <f t="shared" si="4"/>
        <v>17.829981599782883</v>
      </c>
      <c r="L81" s="104">
        <f t="shared" si="5"/>
        <v>-36.411142725123369</v>
      </c>
    </row>
    <row r="82" spans="1:12" ht="15" customHeight="1" x14ac:dyDescent="0.2">
      <c r="A82" s="98" t="s">
        <v>44</v>
      </c>
      <c r="B82" s="143">
        <v>126617.562729</v>
      </c>
      <c r="C82" s="143">
        <v>100812.209497</v>
      </c>
      <c r="D82" s="143">
        <v>125857.686971</v>
      </c>
      <c r="E82" s="143">
        <v>252475.24969999999</v>
      </c>
      <c r="F82" s="143">
        <v>759.87575799999468</v>
      </c>
      <c r="G82" s="142"/>
      <c r="H82" s="104">
        <f t="shared" si="1"/>
        <v>-1.1568696292930003</v>
      </c>
      <c r="I82" s="104">
        <f t="shared" si="2"/>
        <v>-4.7740567800302447</v>
      </c>
      <c r="J82" s="104">
        <f t="shared" si="3"/>
        <v>6.5845244300062999</v>
      </c>
      <c r="K82" s="104">
        <f t="shared" si="4"/>
        <v>2.5563311655242282</v>
      </c>
      <c r="L82" s="104">
        <f t="shared" si="5"/>
        <v>-92.414132396780019</v>
      </c>
    </row>
    <row r="83" spans="1:12" ht="15" customHeight="1" x14ac:dyDescent="0.2">
      <c r="A83" s="98" t="s">
        <v>45</v>
      </c>
      <c r="B83" s="143">
        <v>121721.73207300001</v>
      </c>
      <c r="C83" s="143">
        <v>95289.113983000003</v>
      </c>
      <c r="D83" s="143">
        <v>113130.08774</v>
      </c>
      <c r="E83" s="143">
        <v>234851.81981300001</v>
      </c>
      <c r="F83" s="143">
        <v>8591.6443330000038</v>
      </c>
      <c r="G83" s="142"/>
      <c r="H83" s="104">
        <f t="shared" si="1"/>
        <v>-3.45925530153538</v>
      </c>
      <c r="I83" s="104">
        <f t="shared" si="2"/>
        <v>-5.1974682853902054</v>
      </c>
      <c r="J83" s="104">
        <f t="shared" si="3"/>
        <v>1.2437776961641722</v>
      </c>
      <c r="K83" s="104">
        <f t="shared" si="4"/>
        <v>-1.2495572644248165</v>
      </c>
      <c r="L83" s="104">
        <f t="shared" si="5"/>
        <v>-40.098641514150316</v>
      </c>
    </row>
  </sheetData>
  <mergeCells count="2">
    <mergeCell ref="B3:F3"/>
    <mergeCell ref="H3:L3"/>
  </mergeCells>
  <phoneticPr fontId="4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4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view="pageBreakPreview" zoomScaleNormal="100" zoomScaleSheetLayoutView="100" workbookViewId="0">
      <selection activeCell="C43" sqref="C43:K43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6384" width="9.140625" style="1"/>
  </cols>
  <sheetData>
    <row r="1" spans="1:12" ht="12.75" x14ac:dyDescent="0.2">
      <c r="A1" s="92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/>
      <c r="B2" s="108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">
      <c r="A3" s="12"/>
      <c r="B3" s="13"/>
      <c r="C3" s="153" t="s">
        <v>121</v>
      </c>
      <c r="D3" s="153"/>
      <c r="E3" s="153"/>
      <c r="F3" s="13"/>
      <c r="G3" s="154" t="s">
        <v>106</v>
      </c>
      <c r="H3" s="154"/>
      <c r="I3" s="14"/>
      <c r="J3" s="153" t="s">
        <v>121</v>
      </c>
      <c r="K3" s="153"/>
      <c r="L3" s="153"/>
    </row>
    <row r="4" spans="1:12" ht="24" x14ac:dyDescent="0.2">
      <c r="A4" s="15" t="s">
        <v>119</v>
      </c>
      <c r="B4" s="16" t="s">
        <v>1</v>
      </c>
      <c r="C4" s="17" t="s">
        <v>178</v>
      </c>
      <c r="D4" s="17" t="s">
        <v>175</v>
      </c>
      <c r="E4" s="17" t="s">
        <v>179</v>
      </c>
      <c r="F4" s="18" t="s">
        <v>116</v>
      </c>
      <c r="G4" s="19" t="s">
        <v>129</v>
      </c>
      <c r="H4" s="20" t="s">
        <v>2</v>
      </c>
      <c r="I4" s="20"/>
      <c r="J4" s="17" t="s">
        <v>180</v>
      </c>
      <c r="K4" s="17" t="s">
        <v>181</v>
      </c>
      <c r="L4" s="18" t="s">
        <v>116</v>
      </c>
    </row>
    <row r="5" spans="1:12" ht="15" customHeight="1" x14ac:dyDescent="0.2">
      <c r="A5" s="79"/>
      <c r="B5" s="80" t="s">
        <v>34</v>
      </c>
      <c r="C5" s="81">
        <v>126083.274428</v>
      </c>
      <c r="D5" s="81">
        <v>126617.562729</v>
      </c>
      <c r="E5" s="81">
        <v>121721.73207300001</v>
      </c>
      <c r="F5" s="82">
        <f>E5/E$5*100</f>
        <v>100</v>
      </c>
      <c r="G5" s="83">
        <f>E5-C5</f>
        <v>-4361.5423549999978</v>
      </c>
      <c r="H5" s="83">
        <f t="shared" ref="H5" si="0">(G5/C5)*100</f>
        <v>-3.459255301535384</v>
      </c>
      <c r="I5" s="84"/>
      <c r="J5" s="81">
        <v>732131.72774</v>
      </c>
      <c r="K5" s="81">
        <v>760198.15176600008</v>
      </c>
      <c r="L5" s="82">
        <f>K5/K$5*100</f>
        <v>100</v>
      </c>
    </row>
    <row r="6" spans="1:12" ht="6" customHeight="1" x14ac:dyDescent="0.2">
      <c r="A6" s="109"/>
      <c r="B6" s="110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x14ac:dyDescent="0.2">
      <c r="A7" s="67" t="s">
        <v>3</v>
      </c>
      <c r="B7" s="39" t="s">
        <v>136</v>
      </c>
      <c r="C7" s="41">
        <v>20410.280533000001</v>
      </c>
      <c r="D7" s="41">
        <v>18245.027138000001</v>
      </c>
      <c r="E7" s="41">
        <v>16958.244600999999</v>
      </c>
      <c r="F7" s="55">
        <f>E7/E$5*100</f>
        <v>13.93197772672973</v>
      </c>
      <c r="G7" s="115">
        <f>E7-C7</f>
        <v>-3452.0359320000025</v>
      </c>
      <c r="H7" s="115">
        <f t="shared" ref="H7" si="1">(G7/C7)*100</f>
        <v>-16.913221385755278</v>
      </c>
      <c r="I7" s="57"/>
      <c r="J7" s="41">
        <v>113269.28180899999</v>
      </c>
      <c r="K7" s="41">
        <v>118540.258845</v>
      </c>
      <c r="L7" s="55">
        <f>K7/K$5*100</f>
        <v>15.59333689112788</v>
      </c>
    </row>
    <row r="8" spans="1:12" x14ac:dyDescent="0.2">
      <c r="A8" s="67" t="s">
        <v>4</v>
      </c>
      <c r="B8" s="39" t="s">
        <v>138</v>
      </c>
      <c r="C8" s="41">
        <v>15545.962337999999</v>
      </c>
      <c r="D8" s="41">
        <v>18678.023449</v>
      </c>
      <c r="E8" s="41">
        <v>16277.584921</v>
      </c>
      <c r="F8" s="55">
        <f t="shared" ref="F8:F36" si="2">E8/E$5*100</f>
        <v>13.372784500994339</v>
      </c>
      <c r="G8" s="115">
        <f t="shared" ref="G8:G36" si="3">E8-C8</f>
        <v>731.6225830000003</v>
      </c>
      <c r="H8" s="115">
        <f t="shared" ref="H8:H36" si="4">(G8/C8)*100</f>
        <v>4.7061903733784822</v>
      </c>
      <c r="I8" s="57"/>
      <c r="J8" s="41">
        <v>87172.787100999994</v>
      </c>
      <c r="K8" s="41">
        <v>111593.171061</v>
      </c>
      <c r="L8" s="55">
        <f t="shared" ref="L8:L36" si="5">K8/K$5*100</f>
        <v>14.67948465827762</v>
      </c>
    </row>
    <row r="9" spans="1:12" x14ac:dyDescent="0.2">
      <c r="A9" s="67" t="s">
        <v>5</v>
      </c>
      <c r="B9" s="39" t="s">
        <v>137</v>
      </c>
      <c r="C9" s="41">
        <v>16357.288266</v>
      </c>
      <c r="D9" s="41">
        <v>15048.360618999999</v>
      </c>
      <c r="E9" s="41">
        <v>14835.954822</v>
      </c>
      <c r="F9" s="55">
        <f t="shared" si="2"/>
        <v>12.188419084525066</v>
      </c>
      <c r="G9" s="115">
        <f t="shared" si="3"/>
        <v>-1521.3334439999999</v>
      </c>
      <c r="H9" s="115">
        <f t="shared" si="4"/>
        <v>-9.3006457993542817</v>
      </c>
      <c r="I9" s="57"/>
      <c r="J9" s="41">
        <v>90673.433932</v>
      </c>
      <c r="K9" s="41">
        <v>86803.970986</v>
      </c>
      <c r="L9" s="55">
        <f t="shared" si="5"/>
        <v>11.418598004263435</v>
      </c>
    </row>
    <row r="10" spans="1:12" x14ac:dyDescent="0.2">
      <c r="A10" s="67" t="s">
        <v>6</v>
      </c>
      <c r="B10" s="39" t="s">
        <v>176</v>
      </c>
      <c r="C10" s="41">
        <v>8749.8333910000001</v>
      </c>
      <c r="D10" s="41">
        <v>10371.584025</v>
      </c>
      <c r="E10" s="41">
        <v>9154.9679500000002</v>
      </c>
      <c r="F10" s="55">
        <f t="shared" si="2"/>
        <v>7.5212271416820657</v>
      </c>
      <c r="G10" s="115">
        <f t="shared" si="3"/>
        <v>405.13455900000008</v>
      </c>
      <c r="H10" s="115">
        <f t="shared" si="4"/>
        <v>4.6301974094354517</v>
      </c>
      <c r="I10" s="57"/>
      <c r="J10" s="41">
        <v>56131.483533999999</v>
      </c>
      <c r="K10" s="41">
        <v>58973.943765999997</v>
      </c>
      <c r="L10" s="55">
        <f t="shared" si="5"/>
        <v>7.7577068069685371</v>
      </c>
    </row>
    <row r="11" spans="1:12" x14ac:dyDescent="0.2">
      <c r="A11" s="67" t="s">
        <v>7</v>
      </c>
      <c r="B11" s="39" t="s">
        <v>139</v>
      </c>
      <c r="C11" s="41">
        <v>7871.8069100000002</v>
      </c>
      <c r="D11" s="41">
        <v>6785.017906</v>
      </c>
      <c r="E11" s="41">
        <v>8020.4164339999998</v>
      </c>
      <c r="F11" s="55">
        <f t="shared" si="2"/>
        <v>6.5891409014701878</v>
      </c>
      <c r="G11" s="115">
        <f t="shared" si="3"/>
        <v>148.60952399999951</v>
      </c>
      <c r="H11" s="115">
        <f t="shared" si="4"/>
        <v>1.8878705448327555</v>
      </c>
      <c r="I11" s="57"/>
      <c r="J11" s="41">
        <v>40779.407790999998</v>
      </c>
      <c r="K11" s="41">
        <v>45579.070446999998</v>
      </c>
      <c r="L11" s="55">
        <f t="shared" si="5"/>
        <v>5.9956828809852061</v>
      </c>
    </row>
    <row r="12" spans="1:12" x14ac:dyDescent="0.2">
      <c r="A12" s="67" t="s">
        <v>8</v>
      </c>
      <c r="B12" s="39" t="s">
        <v>147</v>
      </c>
      <c r="C12" s="41">
        <v>6115.0711600000004</v>
      </c>
      <c r="D12" s="41">
        <v>7561.598344</v>
      </c>
      <c r="E12" s="41">
        <v>6983.2993729999998</v>
      </c>
      <c r="F12" s="55">
        <f t="shared" si="2"/>
        <v>5.7371015463466426</v>
      </c>
      <c r="G12" s="115">
        <f t="shared" si="3"/>
        <v>868.22821299999941</v>
      </c>
      <c r="H12" s="115">
        <f t="shared" si="4"/>
        <v>14.198170230287218</v>
      </c>
      <c r="I12" s="57"/>
      <c r="J12" s="41">
        <v>30864.235461</v>
      </c>
      <c r="K12" s="41">
        <v>39283.437445000003</v>
      </c>
      <c r="L12" s="55">
        <f t="shared" si="5"/>
        <v>5.167526039591321</v>
      </c>
    </row>
    <row r="13" spans="1:12" x14ac:dyDescent="0.2">
      <c r="A13" s="67" t="s">
        <v>9</v>
      </c>
      <c r="B13" s="39" t="s">
        <v>140</v>
      </c>
      <c r="C13" s="41">
        <v>5675.0121289999997</v>
      </c>
      <c r="D13" s="41">
        <v>5346.669664</v>
      </c>
      <c r="E13" s="41">
        <v>5582.0903689999996</v>
      </c>
      <c r="F13" s="55">
        <f t="shared" si="2"/>
        <v>4.5859439180936565</v>
      </c>
      <c r="G13" s="115">
        <f t="shared" si="3"/>
        <v>-92.921760000000177</v>
      </c>
      <c r="H13" s="115">
        <f t="shared" si="4"/>
        <v>-1.6373843418793543</v>
      </c>
      <c r="I13" s="57"/>
      <c r="J13" s="41">
        <v>42727.907206000003</v>
      </c>
      <c r="K13" s="41">
        <v>38271.679634</v>
      </c>
      <c r="L13" s="55">
        <f t="shared" si="5"/>
        <v>5.0344347121986388</v>
      </c>
    </row>
    <row r="14" spans="1:12" x14ac:dyDescent="0.2">
      <c r="A14" s="67" t="s">
        <v>10</v>
      </c>
      <c r="B14" s="39" t="s">
        <v>141</v>
      </c>
      <c r="C14" s="41">
        <v>5628.006273</v>
      </c>
      <c r="D14" s="41">
        <v>5253.1423619999996</v>
      </c>
      <c r="E14" s="41">
        <v>4936.2201510000004</v>
      </c>
      <c r="F14" s="55">
        <f t="shared" si="2"/>
        <v>4.0553318351069869</v>
      </c>
      <c r="G14" s="115">
        <f t="shared" si="3"/>
        <v>-691.78612199999952</v>
      </c>
      <c r="H14" s="115">
        <f t="shared" si="4"/>
        <v>-12.291850585149474</v>
      </c>
      <c r="I14" s="57"/>
      <c r="J14" s="41">
        <v>29377.019252999999</v>
      </c>
      <c r="K14" s="41">
        <v>31310.052152</v>
      </c>
      <c r="L14" s="55">
        <f t="shared" si="5"/>
        <v>4.1186698598601277</v>
      </c>
    </row>
    <row r="15" spans="1:12" x14ac:dyDescent="0.2">
      <c r="A15" s="67" t="s">
        <v>11</v>
      </c>
      <c r="B15" s="39" t="s">
        <v>145</v>
      </c>
      <c r="C15" s="41">
        <v>4741.6167130000003</v>
      </c>
      <c r="D15" s="41">
        <v>4897.557151</v>
      </c>
      <c r="E15" s="41">
        <v>4414.8228879999997</v>
      </c>
      <c r="F15" s="55">
        <f t="shared" si="2"/>
        <v>3.626980008263688</v>
      </c>
      <c r="G15" s="115">
        <f t="shared" si="3"/>
        <v>-326.79382500000065</v>
      </c>
      <c r="H15" s="115">
        <f t="shared" si="4"/>
        <v>-6.8920337678082717</v>
      </c>
      <c r="I15" s="57"/>
      <c r="J15" s="41">
        <v>29655.595185999999</v>
      </c>
      <c r="K15" s="41">
        <v>25282.055660999999</v>
      </c>
      <c r="L15" s="55">
        <f t="shared" si="5"/>
        <v>3.3257191697017143</v>
      </c>
    </row>
    <row r="16" spans="1:12" x14ac:dyDescent="0.2">
      <c r="A16" s="67" t="s">
        <v>12</v>
      </c>
      <c r="B16" s="39" t="s">
        <v>144</v>
      </c>
      <c r="C16" s="41">
        <v>4227.8016630000002</v>
      </c>
      <c r="D16" s="41">
        <v>4046.029258</v>
      </c>
      <c r="E16" s="41">
        <v>3959.0110359999999</v>
      </c>
      <c r="F16" s="55">
        <f t="shared" si="2"/>
        <v>3.252509612355555</v>
      </c>
      <c r="G16" s="115">
        <f t="shared" si="3"/>
        <v>-268.79062700000031</v>
      </c>
      <c r="H16" s="115">
        <f t="shared" si="4"/>
        <v>-6.3576924469363476</v>
      </c>
      <c r="I16" s="57"/>
      <c r="J16" s="41">
        <v>26708.045826000001</v>
      </c>
      <c r="K16" s="41">
        <v>24752.643871</v>
      </c>
      <c r="L16" s="55">
        <f t="shared" si="5"/>
        <v>3.2560778809442859</v>
      </c>
    </row>
    <row r="17" spans="1:12" x14ac:dyDescent="0.2">
      <c r="A17" s="67" t="s">
        <v>13</v>
      </c>
      <c r="B17" s="39" t="s">
        <v>146</v>
      </c>
      <c r="C17" s="41">
        <v>4098.7122310000004</v>
      </c>
      <c r="D17" s="41">
        <v>4521.5205089999999</v>
      </c>
      <c r="E17" s="41">
        <v>4279.560434</v>
      </c>
      <c r="F17" s="55">
        <f t="shared" si="2"/>
        <v>3.5158556825607978</v>
      </c>
      <c r="G17" s="115">
        <f t="shared" si="3"/>
        <v>180.84820299999956</v>
      </c>
      <c r="H17" s="115">
        <f t="shared" si="4"/>
        <v>4.4123176453370174</v>
      </c>
      <c r="I17" s="57"/>
      <c r="J17" s="41">
        <v>26142.493297000001</v>
      </c>
      <c r="K17" s="41">
        <v>24606.924083999998</v>
      </c>
      <c r="L17" s="55">
        <f t="shared" si="5"/>
        <v>3.2369092225278604</v>
      </c>
    </row>
    <row r="18" spans="1:12" x14ac:dyDescent="0.2">
      <c r="A18" s="67" t="s">
        <v>14</v>
      </c>
      <c r="B18" s="39" t="s">
        <v>142</v>
      </c>
      <c r="C18" s="41">
        <v>4965.6200930000005</v>
      </c>
      <c r="D18" s="41">
        <v>4235.5960729999997</v>
      </c>
      <c r="E18" s="41">
        <v>4297.6795899999997</v>
      </c>
      <c r="F18" s="55">
        <f t="shared" si="2"/>
        <v>3.530741402383724</v>
      </c>
      <c r="G18" s="115">
        <f t="shared" si="3"/>
        <v>-667.94050300000072</v>
      </c>
      <c r="H18" s="115">
        <f t="shared" si="4"/>
        <v>-13.45130095517359</v>
      </c>
      <c r="I18" s="115"/>
      <c r="J18" s="41">
        <v>26782.265082000002</v>
      </c>
      <c r="K18" s="41">
        <v>24396.041695</v>
      </c>
      <c r="L18" s="55">
        <f t="shared" si="5"/>
        <v>3.2091687724215161</v>
      </c>
    </row>
    <row r="19" spans="1:12" x14ac:dyDescent="0.2">
      <c r="A19" s="67" t="s">
        <v>15</v>
      </c>
      <c r="B19" s="39" t="s">
        <v>143</v>
      </c>
      <c r="C19" s="41">
        <v>4411.5155779999996</v>
      </c>
      <c r="D19" s="41">
        <v>4216.7600640000001</v>
      </c>
      <c r="E19" s="41">
        <v>4081.297431</v>
      </c>
      <c r="F19" s="55">
        <f t="shared" si="2"/>
        <v>3.3529735089148494</v>
      </c>
      <c r="G19" s="115">
        <f t="shared" si="3"/>
        <v>-330.21814699999959</v>
      </c>
      <c r="H19" s="115">
        <f t="shared" si="4"/>
        <v>-7.4853673564427705</v>
      </c>
      <c r="I19" s="57"/>
      <c r="J19" s="41">
        <v>24420.076958000001</v>
      </c>
      <c r="K19" s="41">
        <v>23572.200881000001</v>
      </c>
      <c r="L19" s="55">
        <f t="shared" si="5"/>
        <v>3.1007969206765269</v>
      </c>
    </row>
    <row r="20" spans="1:12" x14ac:dyDescent="0.2">
      <c r="A20" s="67" t="s">
        <v>16</v>
      </c>
      <c r="B20" s="39" t="s">
        <v>149</v>
      </c>
      <c r="C20" s="41">
        <v>2109.8650889999999</v>
      </c>
      <c r="D20" s="41">
        <v>1542.813427</v>
      </c>
      <c r="E20" s="41">
        <v>3211.9143909999998</v>
      </c>
      <c r="F20" s="55">
        <f t="shared" si="2"/>
        <v>2.638735364917189</v>
      </c>
      <c r="G20" s="115">
        <f t="shared" si="3"/>
        <v>1102.0493019999999</v>
      </c>
      <c r="H20" s="115">
        <f t="shared" si="4"/>
        <v>52.233164468460473</v>
      </c>
      <c r="I20" s="57"/>
      <c r="J20" s="41">
        <v>9919.3565529999996</v>
      </c>
      <c r="K20" s="41">
        <v>13383.473120000001</v>
      </c>
      <c r="L20" s="55">
        <f t="shared" si="5"/>
        <v>1.7605242907930176</v>
      </c>
    </row>
    <row r="21" spans="1:12" x14ac:dyDescent="0.2">
      <c r="A21" s="67" t="s">
        <v>17</v>
      </c>
      <c r="B21" s="39" t="s">
        <v>148</v>
      </c>
      <c r="C21" s="41">
        <v>2184.0683250000002</v>
      </c>
      <c r="D21" s="41">
        <v>2255.773702</v>
      </c>
      <c r="E21" s="41">
        <v>2127.537096</v>
      </c>
      <c r="F21" s="55">
        <f t="shared" si="2"/>
        <v>1.7478695544063201</v>
      </c>
      <c r="G21" s="115">
        <f t="shared" si="3"/>
        <v>-56.531229000000167</v>
      </c>
      <c r="H21" s="115">
        <f t="shared" si="4"/>
        <v>-2.5883452615888363</v>
      </c>
      <c r="I21" s="57"/>
      <c r="J21" s="41">
        <v>13891.25777</v>
      </c>
      <c r="K21" s="41">
        <v>13278.286700000001</v>
      </c>
      <c r="L21" s="55">
        <f t="shared" si="5"/>
        <v>1.7466875799623423</v>
      </c>
    </row>
    <row r="22" spans="1:12" x14ac:dyDescent="0.2">
      <c r="A22" s="67" t="s">
        <v>18</v>
      </c>
      <c r="B22" s="39" t="s">
        <v>150</v>
      </c>
      <c r="C22" s="41">
        <v>1482.064063</v>
      </c>
      <c r="D22" s="41">
        <v>1751.5730960000001</v>
      </c>
      <c r="E22" s="41">
        <v>1310.3694370000001</v>
      </c>
      <c r="F22" s="55">
        <f t="shared" si="2"/>
        <v>1.0765287469078522</v>
      </c>
      <c r="G22" s="115">
        <f t="shared" si="3"/>
        <v>-171.69462599999997</v>
      </c>
      <c r="H22" s="115">
        <f t="shared" si="4"/>
        <v>-11.584831606567333</v>
      </c>
      <c r="I22" s="57"/>
      <c r="J22" s="41">
        <v>10375.791663</v>
      </c>
      <c r="K22" s="41">
        <v>10069.974894000001</v>
      </c>
      <c r="L22" s="55">
        <f t="shared" si="5"/>
        <v>1.3246513255269903</v>
      </c>
    </row>
    <row r="23" spans="1:12" x14ac:dyDescent="0.2">
      <c r="A23" s="67" t="s">
        <v>19</v>
      </c>
      <c r="B23" s="39" t="s">
        <v>151</v>
      </c>
      <c r="C23" s="41">
        <v>1016.969786</v>
      </c>
      <c r="D23" s="41">
        <v>1386.4961089999999</v>
      </c>
      <c r="E23" s="41">
        <v>1454.606231</v>
      </c>
      <c r="F23" s="55">
        <f t="shared" si="2"/>
        <v>1.1950259055857264</v>
      </c>
      <c r="G23" s="115">
        <f t="shared" si="3"/>
        <v>437.63644499999998</v>
      </c>
      <c r="H23" s="115">
        <f t="shared" si="4"/>
        <v>43.033377296422451</v>
      </c>
      <c r="I23" s="57"/>
      <c r="J23" s="41">
        <v>7549.6773800000001</v>
      </c>
      <c r="K23" s="41">
        <v>7809.7384609999999</v>
      </c>
      <c r="L23" s="55">
        <f t="shared" si="5"/>
        <v>1.0273293144501028</v>
      </c>
    </row>
    <row r="24" spans="1:12" x14ac:dyDescent="0.2">
      <c r="A24" s="67" t="s">
        <v>20</v>
      </c>
      <c r="B24" s="39" t="s">
        <v>152</v>
      </c>
      <c r="C24" s="41">
        <v>1135.5506559999999</v>
      </c>
      <c r="D24" s="41">
        <v>892.42011500000001</v>
      </c>
      <c r="E24" s="41">
        <v>865.19827799999996</v>
      </c>
      <c r="F24" s="55">
        <f t="shared" si="2"/>
        <v>0.71080016958772474</v>
      </c>
      <c r="G24" s="115">
        <f t="shared" si="3"/>
        <v>-270.35237799999993</v>
      </c>
      <c r="H24" s="115">
        <f t="shared" si="4"/>
        <v>-23.808042078221472</v>
      </c>
      <c r="I24" s="57"/>
      <c r="J24" s="41">
        <v>6477.6796510000004</v>
      </c>
      <c r="K24" s="41">
        <v>5562.341238</v>
      </c>
      <c r="L24" s="55">
        <f t="shared" si="5"/>
        <v>0.73169623276224016</v>
      </c>
    </row>
    <row r="25" spans="1:12" x14ac:dyDescent="0.2">
      <c r="A25" s="67" t="s">
        <v>21</v>
      </c>
      <c r="B25" s="39" t="s">
        <v>153</v>
      </c>
      <c r="C25" s="41">
        <v>691.02564800000005</v>
      </c>
      <c r="D25" s="41">
        <v>784.62904400000002</v>
      </c>
      <c r="E25" s="41">
        <v>625.17891299999997</v>
      </c>
      <c r="F25" s="55">
        <f t="shared" si="2"/>
        <v>0.51361322448571656</v>
      </c>
      <c r="G25" s="115">
        <f t="shared" si="3"/>
        <v>-65.846735000000081</v>
      </c>
      <c r="H25" s="115">
        <f t="shared" si="4"/>
        <v>-9.5288409613415794</v>
      </c>
      <c r="I25" s="57"/>
      <c r="J25" s="41">
        <v>4193.3033400000004</v>
      </c>
      <c r="K25" s="41">
        <v>4152.5159130000002</v>
      </c>
      <c r="L25" s="55">
        <f t="shared" si="5"/>
        <v>0.54624125346179542</v>
      </c>
    </row>
    <row r="26" spans="1:12" x14ac:dyDescent="0.2">
      <c r="A26" s="67" t="s">
        <v>22</v>
      </c>
      <c r="B26" s="39" t="s">
        <v>158</v>
      </c>
      <c r="C26" s="41">
        <v>550.33014900000001</v>
      </c>
      <c r="D26" s="41">
        <v>548.84526800000003</v>
      </c>
      <c r="E26" s="41">
        <v>424.09121099999999</v>
      </c>
      <c r="F26" s="55">
        <f t="shared" si="2"/>
        <v>0.34841043072379246</v>
      </c>
      <c r="G26" s="115">
        <f t="shared" si="3"/>
        <v>-126.23893800000002</v>
      </c>
      <c r="H26" s="115">
        <f t="shared" si="4"/>
        <v>-22.938764708673087</v>
      </c>
      <c r="I26" s="57"/>
      <c r="J26" s="41">
        <v>3049.7950620000001</v>
      </c>
      <c r="K26" s="41">
        <v>3310.1768160000001</v>
      </c>
      <c r="L26" s="55">
        <f t="shared" si="5"/>
        <v>0.43543605154921766</v>
      </c>
    </row>
    <row r="27" spans="1:12" x14ac:dyDescent="0.2">
      <c r="A27" s="67" t="s">
        <v>23</v>
      </c>
      <c r="B27" s="39" t="s">
        <v>161</v>
      </c>
      <c r="C27" s="41">
        <v>157.87831499999999</v>
      </c>
      <c r="D27" s="41">
        <v>271.70671800000002</v>
      </c>
      <c r="E27" s="41">
        <v>630.23183300000005</v>
      </c>
      <c r="F27" s="55">
        <f t="shared" si="2"/>
        <v>0.51776443061295907</v>
      </c>
      <c r="G27" s="115">
        <f t="shared" si="3"/>
        <v>472.35351800000007</v>
      </c>
      <c r="H27" s="115">
        <f t="shared" si="4"/>
        <v>299.18834515050412</v>
      </c>
      <c r="I27" s="57"/>
      <c r="J27" s="41">
        <v>1832.489681</v>
      </c>
      <c r="K27" s="41">
        <v>2823.0380890000001</v>
      </c>
      <c r="L27" s="55">
        <f t="shared" si="5"/>
        <v>0.37135555807941134</v>
      </c>
    </row>
    <row r="28" spans="1:12" x14ac:dyDescent="0.2">
      <c r="A28" s="67" t="s">
        <v>24</v>
      </c>
      <c r="B28" s="39" t="s">
        <v>155</v>
      </c>
      <c r="C28" s="41">
        <v>853.01405299999999</v>
      </c>
      <c r="D28" s="41">
        <v>670.78150500000004</v>
      </c>
      <c r="E28" s="41">
        <v>407.95804800000002</v>
      </c>
      <c r="F28" s="55">
        <f t="shared" si="2"/>
        <v>0.33515629547181919</v>
      </c>
      <c r="G28" s="115">
        <f t="shared" si="3"/>
        <v>-445.05600499999997</v>
      </c>
      <c r="H28" s="115">
        <f t="shared" si="4"/>
        <v>-52.174522029826385</v>
      </c>
      <c r="I28" s="57"/>
      <c r="J28" s="41">
        <v>4003.5568640000001</v>
      </c>
      <c r="K28" s="41">
        <v>2790.5723079999998</v>
      </c>
      <c r="L28" s="55">
        <f t="shared" si="5"/>
        <v>0.36708485827244924</v>
      </c>
    </row>
    <row r="29" spans="1:12" x14ac:dyDescent="0.2">
      <c r="A29" s="67" t="s">
        <v>25</v>
      </c>
      <c r="B29" s="39" t="s">
        <v>154</v>
      </c>
      <c r="C29" s="41">
        <v>599.99197300000003</v>
      </c>
      <c r="D29" s="41">
        <v>336.488969</v>
      </c>
      <c r="E29" s="41">
        <v>496.34947499999998</v>
      </c>
      <c r="F29" s="55">
        <f t="shared" si="2"/>
        <v>0.40777391723470136</v>
      </c>
      <c r="G29" s="115">
        <f t="shared" si="3"/>
        <v>-103.64249800000005</v>
      </c>
      <c r="H29" s="115">
        <f t="shared" si="4"/>
        <v>-17.273980763739324</v>
      </c>
      <c r="I29" s="57"/>
      <c r="J29" s="41">
        <v>3087.8065029999998</v>
      </c>
      <c r="K29" s="41">
        <v>2687.8456099999999</v>
      </c>
      <c r="L29" s="55">
        <f t="shared" si="5"/>
        <v>0.35357171071199306</v>
      </c>
    </row>
    <row r="30" spans="1:12" x14ac:dyDescent="0.2">
      <c r="A30" s="67" t="s">
        <v>26</v>
      </c>
      <c r="B30" s="39" t="s">
        <v>159</v>
      </c>
      <c r="C30" s="41">
        <v>454.92432400000001</v>
      </c>
      <c r="D30" s="41">
        <v>509.036339</v>
      </c>
      <c r="E30" s="41">
        <v>396.62422500000002</v>
      </c>
      <c r="F30" s="55">
        <f t="shared" si="2"/>
        <v>0.32584503871677828</v>
      </c>
      <c r="G30" s="115">
        <f t="shared" si="3"/>
        <v>-58.300098999999989</v>
      </c>
      <c r="H30" s="115">
        <f t="shared" si="4"/>
        <v>-12.815340030048599</v>
      </c>
      <c r="I30" s="57"/>
      <c r="J30" s="41">
        <v>2881.8784839999998</v>
      </c>
      <c r="K30" s="41">
        <v>2439.094865</v>
      </c>
      <c r="L30" s="55">
        <f t="shared" si="5"/>
        <v>0.32084988095982486</v>
      </c>
    </row>
    <row r="31" spans="1:12" x14ac:dyDescent="0.2">
      <c r="A31" s="67" t="s">
        <v>27</v>
      </c>
      <c r="B31" s="39" t="s">
        <v>156</v>
      </c>
      <c r="C31" s="41">
        <v>683.40839700000004</v>
      </c>
      <c r="D31" s="41">
        <v>480.29231499999997</v>
      </c>
      <c r="E31" s="41">
        <v>284.49195200000003</v>
      </c>
      <c r="F31" s="55">
        <f t="shared" si="2"/>
        <v>0.23372322029510889</v>
      </c>
      <c r="G31" s="115">
        <f t="shared" si="3"/>
        <v>-398.91644500000001</v>
      </c>
      <c r="H31" s="115">
        <f t="shared" si="4"/>
        <v>-58.371604263446009</v>
      </c>
      <c r="I31" s="57"/>
      <c r="J31" s="41">
        <v>3190.7558439999998</v>
      </c>
      <c r="K31" s="41">
        <v>2184.3090870000001</v>
      </c>
      <c r="L31" s="55">
        <f t="shared" si="5"/>
        <v>0.28733417490238278</v>
      </c>
    </row>
    <row r="32" spans="1:12" x14ac:dyDescent="0.2">
      <c r="A32" s="67" t="s">
        <v>28</v>
      </c>
      <c r="B32" s="39" t="s">
        <v>160</v>
      </c>
      <c r="C32" s="41">
        <v>176.39139299999999</v>
      </c>
      <c r="D32" s="41">
        <v>203.72336300000001</v>
      </c>
      <c r="E32" s="41">
        <v>324.88125600000001</v>
      </c>
      <c r="F32" s="55">
        <f t="shared" si="2"/>
        <v>0.26690489074305929</v>
      </c>
      <c r="G32" s="115">
        <f t="shared" si="3"/>
        <v>148.48986300000001</v>
      </c>
      <c r="H32" s="115">
        <f t="shared" si="4"/>
        <v>84.182034324089742</v>
      </c>
      <c r="I32" s="57"/>
      <c r="J32" s="41">
        <v>1268.0902759999999</v>
      </c>
      <c r="K32" s="41">
        <v>2084.7307500000002</v>
      </c>
      <c r="L32" s="55">
        <f t="shared" si="5"/>
        <v>0.27423517738855413</v>
      </c>
    </row>
    <row r="33" spans="1:12" x14ac:dyDescent="0.2">
      <c r="A33" s="67" t="s">
        <v>29</v>
      </c>
      <c r="B33" s="39" t="s">
        <v>174</v>
      </c>
      <c r="C33" s="41">
        <v>244.79894400000001</v>
      </c>
      <c r="D33" s="41">
        <v>298.38416599999999</v>
      </c>
      <c r="E33" s="41">
        <v>377.98712699999999</v>
      </c>
      <c r="F33" s="55">
        <f t="shared" si="2"/>
        <v>0.31053380572444556</v>
      </c>
      <c r="G33" s="115">
        <f t="shared" si="3"/>
        <v>133.18818299999998</v>
      </c>
      <c r="H33" s="115">
        <f t="shared" si="4"/>
        <v>54.407172197605547</v>
      </c>
      <c r="I33" s="57"/>
      <c r="J33" s="41">
        <v>1463.496572</v>
      </c>
      <c r="K33" s="41">
        <v>2070.701172</v>
      </c>
      <c r="L33" s="55">
        <f t="shared" si="5"/>
        <v>0.27238966145729221</v>
      </c>
    </row>
    <row r="34" spans="1:12" x14ac:dyDescent="0.2">
      <c r="A34" s="67" t="s">
        <v>30</v>
      </c>
      <c r="B34" s="39" t="s">
        <v>157</v>
      </c>
      <c r="C34" s="41">
        <v>345.67046900000003</v>
      </c>
      <c r="D34" s="41">
        <v>430.46792900000003</v>
      </c>
      <c r="E34" s="41">
        <v>303.32369599999998</v>
      </c>
      <c r="F34" s="55">
        <f t="shared" si="2"/>
        <v>0.24919436392680322</v>
      </c>
      <c r="G34" s="115">
        <f t="shared" si="3"/>
        <v>-42.346773000000042</v>
      </c>
      <c r="H34" s="115">
        <f t="shared" si="4"/>
        <v>-12.250619245116955</v>
      </c>
      <c r="I34" s="57"/>
      <c r="J34" s="41">
        <v>2008.579649</v>
      </c>
      <c r="K34" s="41">
        <v>1771.355431</v>
      </c>
      <c r="L34" s="55">
        <f t="shared" si="5"/>
        <v>0.23301233065155472</v>
      </c>
    </row>
    <row r="35" spans="1:12" x14ac:dyDescent="0.2">
      <c r="A35" s="67" t="s">
        <v>31</v>
      </c>
      <c r="B35" s="39" t="s">
        <v>172</v>
      </c>
      <c r="C35" s="41">
        <v>228.182986</v>
      </c>
      <c r="D35" s="41">
        <v>296.72410200000002</v>
      </c>
      <c r="E35" s="41">
        <v>280.20428500000003</v>
      </c>
      <c r="F35" s="55">
        <f t="shared" si="2"/>
        <v>0.23020070469581677</v>
      </c>
      <c r="G35" s="115">
        <f t="shared" si="3"/>
        <v>52.021299000000027</v>
      </c>
      <c r="H35" s="115">
        <f t="shared" si="4"/>
        <v>22.798062165774283</v>
      </c>
      <c r="I35" s="57"/>
      <c r="J35" s="41">
        <v>1677.7204240000001</v>
      </c>
      <c r="K35" s="41">
        <v>1738.281911</v>
      </c>
      <c r="L35" s="55">
        <f t="shared" si="5"/>
        <v>0.22866168603039014</v>
      </c>
    </row>
    <row r="36" spans="1:12" x14ac:dyDescent="0.2">
      <c r="A36" s="67" t="s">
        <v>32</v>
      </c>
      <c r="B36" s="39" t="s">
        <v>182</v>
      </c>
      <c r="C36" s="41">
        <v>210.45900399999999</v>
      </c>
      <c r="D36" s="41">
        <v>183.55065999999999</v>
      </c>
      <c r="E36" s="41">
        <v>239.186587</v>
      </c>
      <c r="F36" s="55">
        <f t="shared" si="2"/>
        <v>0.19650277968157154</v>
      </c>
      <c r="G36" s="115">
        <f t="shared" si="3"/>
        <v>28.72758300000001</v>
      </c>
      <c r="H36" s="115">
        <f t="shared" si="4"/>
        <v>13.649966242356641</v>
      </c>
      <c r="I36" s="57"/>
      <c r="J36" s="41">
        <v>1434.2958189999999</v>
      </c>
      <c r="K36" s="41">
        <v>1601.0292999999999</v>
      </c>
      <c r="L36" s="55">
        <f t="shared" si="5"/>
        <v>0.21060683931954882</v>
      </c>
    </row>
    <row r="37" spans="1:12" x14ac:dyDescent="0.2">
      <c r="A37" s="68"/>
      <c r="B37" s="33" t="s">
        <v>107</v>
      </c>
      <c r="C37" s="63">
        <f>SUM(C7:C36)</f>
        <v>121923.12085200004</v>
      </c>
      <c r="D37" s="63">
        <f>SUM(D7:D36)</f>
        <v>122050.593389</v>
      </c>
      <c r="E37" s="63">
        <f t="shared" ref="E37" si="6">SUM(E7:E36)</f>
        <v>117541.28404099998</v>
      </c>
      <c r="F37" s="66">
        <f>E37/E$5*100</f>
        <v>96.565569713144654</v>
      </c>
      <c r="G37" s="69">
        <f t="shared" ref="G37" si="7">E37-C37</f>
        <v>-4381.8368110000592</v>
      </c>
      <c r="H37" s="69">
        <f>(G37/C37)*100</f>
        <v>-3.5939342598678072</v>
      </c>
      <c r="I37" s="65"/>
      <c r="J37" s="63">
        <f>SUM(J7:J36)</f>
        <v>703009.56397100003</v>
      </c>
      <c r="K37" s="63">
        <f t="shared" ref="K37" si="8">SUM(K7:K36)</f>
        <v>732722.91619300004</v>
      </c>
      <c r="L37" s="66">
        <f>K37/K$5*100</f>
        <v>96.385779745823783</v>
      </c>
    </row>
    <row r="38" spans="1:12" x14ac:dyDescent="0.2">
      <c r="A38" s="68"/>
      <c r="B38" s="33" t="s">
        <v>33</v>
      </c>
      <c r="C38" s="77">
        <f>C5-C37</f>
        <v>4160.1535759999679</v>
      </c>
      <c r="D38" s="77">
        <f t="shared" ref="D38" si="9">D5-D37</f>
        <v>4566.969339999996</v>
      </c>
      <c r="E38" s="77">
        <f>E5-E37</f>
        <v>4180.4480320000293</v>
      </c>
      <c r="F38" s="69">
        <f>E38/E$5*100</f>
        <v>3.434430286855346</v>
      </c>
      <c r="G38" s="69">
        <f>E38-C38</f>
        <v>20.294456000061473</v>
      </c>
      <c r="H38" s="69">
        <f>(G38/C38)*100</f>
        <v>0.48782949065007375</v>
      </c>
      <c r="I38" s="65"/>
      <c r="J38" s="77">
        <f>J5-J37</f>
        <v>29122.163768999977</v>
      </c>
      <c r="K38" s="77">
        <f>K5-K37</f>
        <v>27475.235573000042</v>
      </c>
      <c r="L38" s="69">
        <f>K38/K$5*100</f>
        <v>3.6142202541762183</v>
      </c>
    </row>
    <row r="39" spans="1:12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2.75" x14ac:dyDescent="0.2">
      <c r="A40" s="92" t="s">
        <v>125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">
      <c r="A41" s="39"/>
      <c r="B41" s="108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">
      <c r="A42" s="12"/>
      <c r="B42" s="13"/>
      <c r="C42" s="155" t="s">
        <v>122</v>
      </c>
      <c r="D42" s="155"/>
      <c r="E42" s="155"/>
      <c r="F42" s="13"/>
      <c r="G42" s="156" t="s">
        <v>106</v>
      </c>
      <c r="H42" s="156"/>
      <c r="I42" s="14"/>
      <c r="J42" s="155" t="s">
        <v>122</v>
      </c>
      <c r="K42" s="155"/>
      <c r="L42" s="155"/>
    </row>
    <row r="43" spans="1:12" ht="24" x14ac:dyDescent="0.2">
      <c r="A43" s="70" t="s">
        <v>119</v>
      </c>
      <c r="B43" s="71" t="s">
        <v>1</v>
      </c>
      <c r="C43" s="17" t="s">
        <v>178</v>
      </c>
      <c r="D43" s="17" t="s">
        <v>175</v>
      </c>
      <c r="E43" s="17" t="s">
        <v>179</v>
      </c>
      <c r="F43" s="18" t="s">
        <v>116</v>
      </c>
      <c r="G43" s="19" t="s">
        <v>123</v>
      </c>
      <c r="H43" s="20" t="s">
        <v>2</v>
      </c>
      <c r="I43" s="20"/>
      <c r="J43" s="17" t="s">
        <v>180</v>
      </c>
      <c r="K43" s="17" t="s">
        <v>181</v>
      </c>
      <c r="L43" s="18" t="s">
        <v>116</v>
      </c>
    </row>
    <row r="44" spans="1:12" ht="15" customHeight="1" x14ac:dyDescent="0.2">
      <c r="A44" s="80"/>
      <c r="B44" s="80" t="s">
        <v>56</v>
      </c>
      <c r="C44" s="81">
        <v>111740.28697299999</v>
      </c>
      <c r="D44" s="81">
        <v>125857.686971</v>
      </c>
      <c r="E44" s="81">
        <v>113130.08774</v>
      </c>
      <c r="F44" s="83">
        <f>E44/E$44*100</f>
        <v>100</v>
      </c>
      <c r="G44" s="83">
        <f>E44-C44</f>
        <v>1389.8007670000079</v>
      </c>
      <c r="H44" s="83">
        <f t="shared" ref="H44" si="10">(G44/C44)*100</f>
        <v>1.2437776961641669</v>
      </c>
      <c r="I44" s="85"/>
      <c r="J44" s="81">
        <v>665110.03872500011</v>
      </c>
      <c r="K44" s="81">
        <v>704672.039797</v>
      </c>
      <c r="L44" s="83">
        <f>K44/K$44*100</f>
        <v>100</v>
      </c>
    </row>
    <row r="45" spans="1:12" ht="6" customHeight="1" x14ac:dyDescent="0.2">
      <c r="A45" s="116"/>
      <c r="B45" s="117"/>
      <c r="C45" s="111"/>
      <c r="D45" s="111"/>
      <c r="E45" s="111"/>
      <c r="F45" s="112"/>
      <c r="G45" s="113"/>
      <c r="H45" s="114"/>
      <c r="I45" s="114"/>
      <c r="J45" s="111"/>
      <c r="K45" s="111"/>
      <c r="L45" s="112"/>
    </row>
    <row r="46" spans="1:12" x14ac:dyDescent="0.2">
      <c r="A46" s="67" t="s">
        <v>3</v>
      </c>
      <c r="B46" s="39" t="s">
        <v>137</v>
      </c>
      <c r="C46" s="41">
        <v>24731.706656999999</v>
      </c>
      <c r="D46" s="41">
        <v>29163.482569</v>
      </c>
      <c r="E46" s="41">
        <v>27849.697735999998</v>
      </c>
      <c r="F46" s="55">
        <f>E46/E$44*100</f>
        <v>24.617410180044466</v>
      </c>
      <c r="G46" s="115">
        <f t="shared" ref="G46:G76" si="11">E46-C46</f>
        <v>3117.9910789999994</v>
      </c>
      <c r="H46" s="115">
        <f t="shared" ref="H46:H75" si="12">(G46/C46)*100</f>
        <v>12.607262095749835</v>
      </c>
      <c r="I46" s="57"/>
      <c r="J46" s="41">
        <v>143421.654113</v>
      </c>
      <c r="K46" s="41">
        <v>162013.902206</v>
      </c>
      <c r="L46" s="55">
        <f>K46/K$44*100</f>
        <v>22.991390754296496</v>
      </c>
    </row>
    <row r="47" spans="1:12" x14ac:dyDescent="0.2">
      <c r="A47" s="67" t="s">
        <v>4</v>
      </c>
      <c r="B47" s="39" t="s">
        <v>136</v>
      </c>
      <c r="C47" s="41">
        <v>13832.862993999999</v>
      </c>
      <c r="D47" s="41">
        <v>12810.339575</v>
      </c>
      <c r="E47" s="41">
        <v>11812.250056000001</v>
      </c>
      <c r="F47" s="55">
        <f t="shared" ref="F47:F75" si="13">E47/E$44*100</f>
        <v>10.441298413157227</v>
      </c>
      <c r="G47" s="115">
        <f t="shared" si="11"/>
        <v>-2020.6129379999984</v>
      </c>
      <c r="H47" s="115">
        <f t="shared" si="12"/>
        <v>-14.607337171462181</v>
      </c>
      <c r="I47" s="57"/>
      <c r="J47" s="41">
        <v>82439.699471</v>
      </c>
      <c r="K47" s="41">
        <v>76157.531505000006</v>
      </c>
      <c r="L47" s="55">
        <f t="shared" ref="L47:L75" si="14">K47/K$44*100</f>
        <v>10.807514305085705</v>
      </c>
    </row>
    <row r="48" spans="1:12" x14ac:dyDescent="0.2">
      <c r="A48" s="67" t="s">
        <v>5</v>
      </c>
      <c r="B48" s="39" t="s">
        <v>138</v>
      </c>
      <c r="C48" s="41">
        <v>9120.9097729999994</v>
      </c>
      <c r="D48" s="41">
        <v>16028.499185999999</v>
      </c>
      <c r="E48" s="41">
        <v>11047.281472000001</v>
      </c>
      <c r="F48" s="55">
        <f t="shared" si="13"/>
        <v>9.765113501360748</v>
      </c>
      <c r="G48" s="115">
        <f t="shared" si="11"/>
        <v>1926.3716990000012</v>
      </c>
      <c r="H48" s="115">
        <f t="shared" si="12"/>
        <v>21.120389817937969</v>
      </c>
      <c r="I48" s="57"/>
      <c r="J48" s="41">
        <v>53607.561390000003</v>
      </c>
      <c r="K48" s="41">
        <v>75028.674952000001</v>
      </c>
      <c r="L48" s="55">
        <f t="shared" si="14"/>
        <v>10.647318286335592</v>
      </c>
    </row>
    <row r="49" spans="1:12" x14ac:dyDescent="0.2">
      <c r="A49" s="67" t="s">
        <v>6</v>
      </c>
      <c r="B49" s="39" t="s">
        <v>147</v>
      </c>
      <c r="C49" s="41">
        <v>8938.0378540000002</v>
      </c>
      <c r="D49" s="41">
        <v>11700.881577</v>
      </c>
      <c r="E49" s="41">
        <v>9864.1431190000003</v>
      </c>
      <c r="F49" s="55">
        <f t="shared" si="13"/>
        <v>8.7192923792918471</v>
      </c>
      <c r="G49" s="115">
        <f t="shared" si="11"/>
        <v>926.10526500000014</v>
      </c>
      <c r="H49" s="115">
        <f t="shared" si="12"/>
        <v>10.361393407900419</v>
      </c>
      <c r="I49" s="57"/>
      <c r="J49" s="41">
        <v>52038.634961999996</v>
      </c>
      <c r="K49" s="41">
        <v>70334.258029000004</v>
      </c>
      <c r="L49" s="55">
        <f t="shared" si="14"/>
        <v>9.9811336418657532</v>
      </c>
    </row>
    <row r="50" spans="1:12" x14ac:dyDescent="0.2">
      <c r="A50" s="67" t="s">
        <v>7</v>
      </c>
      <c r="B50" s="39" t="s">
        <v>176</v>
      </c>
      <c r="C50" s="41">
        <v>8601.4098369999992</v>
      </c>
      <c r="D50" s="41">
        <v>8247.7217280000004</v>
      </c>
      <c r="E50" s="41">
        <v>7805.2765849999996</v>
      </c>
      <c r="F50" s="55">
        <f t="shared" si="13"/>
        <v>6.8993817126160035</v>
      </c>
      <c r="G50" s="115">
        <f t="shared" si="11"/>
        <v>-796.13325199999963</v>
      </c>
      <c r="H50" s="115">
        <f t="shared" si="12"/>
        <v>-9.2558460425328963</v>
      </c>
      <c r="I50" s="57"/>
      <c r="J50" s="41">
        <v>49983.738697000001</v>
      </c>
      <c r="K50" s="41">
        <v>47148.442308999998</v>
      </c>
      <c r="L50" s="55">
        <f t="shared" si="14"/>
        <v>6.6908348346817332</v>
      </c>
    </row>
    <row r="51" spans="1:12" x14ac:dyDescent="0.2">
      <c r="A51" s="67" t="s">
        <v>8</v>
      </c>
      <c r="B51" s="39" t="s">
        <v>140</v>
      </c>
      <c r="C51" s="41">
        <v>5647.6007030000001</v>
      </c>
      <c r="D51" s="41">
        <v>5086.0419250000004</v>
      </c>
      <c r="E51" s="41">
        <v>5239.4121720000003</v>
      </c>
      <c r="F51" s="55">
        <f t="shared" si="13"/>
        <v>4.631316280812424</v>
      </c>
      <c r="G51" s="115">
        <f t="shared" si="11"/>
        <v>-408.18853099999978</v>
      </c>
      <c r="H51" s="115">
        <f t="shared" si="12"/>
        <v>-7.2276450207106615</v>
      </c>
      <c r="I51" s="57"/>
      <c r="J51" s="41">
        <v>35954.855391999998</v>
      </c>
      <c r="K51" s="41">
        <v>32137.467540000001</v>
      </c>
      <c r="L51" s="55">
        <f t="shared" si="14"/>
        <v>4.5606276005016566</v>
      </c>
    </row>
    <row r="52" spans="1:12" x14ac:dyDescent="0.2">
      <c r="A52" s="67" t="s">
        <v>9</v>
      </c>
      <c r="B52" s="39" t="s">
        <v>144</v>
      </c>
      <c r="C52" s="41">
        <v>4598.0859879999998</v>
      </c>
      <c r="D52" s="41">
        <v>5300.1251949999996</v>
      </c>
      <c r="E52" s="41">
        <v>5289.291048</v>
      </c>
      <c r="F52" s="55">
        <f t="shared" si="13"/>
        <v>4.6754061219823821</v>
      </c>
      <c r="G52" s="115">
        <f t="shared" si="11"/>
        <v>691.20506000000023</v>
      </c>
      <c r="H52" s="115">
        <f t="shared" si="12"/>
        <v>15.032451802856547</v>
      </c>
      <c r="I52" s="57"/>
      <c r="J52" s="41">
        <v>28753.218110999998</v>
      </c>
      <c r="K52" s="41">
        <v>30929.504584999999</v>
      </c>
      <c r="L52" s="55">
        <f t="shared" si="14"/>
        <v>4.3892055932728766</v>
      </c>
    </row>
    <row r="53" spans="1:12" x14ac:dyDescent="0.2">
      <c r="A53" s="67" t="s">
        <v>10</v>
      </c>
      <c r="B53" s="39" t="s">
        <v>142</v>
      </c>
      <c r="C53" s="41">
        <v>4617.8281539999998</v>
      </c>
      <c r="D53" s="41">
        <v>5284.2073680000003</v>
      </c>
      <c r="E53" s="41">
        <v>5933.1654049999997</v>
      </c>
      <c r="F53" s="55">
        <f t="shared" si="13"/>
        <v>5.2445512272878574</v>
      </c>
      <c r="G53" s="115">
        <f t="shared" si="11"/>
        <v>1315.3372509999999</v>
      </c>
      <c r="H53" s="115">
        <f t="shared" si="12"/>
        <v>28.483893448062688</v>
      </c>
      <c r="I53" s="57"/>
      <c r="J53" s="41">
        <v>27901.026146</v>
      </c>
      <c r="K53" s="41">
        <v>29994.300641000002</v>
      </c>
      <c r="L53" s="55">
        <f t="shared" si="14"/>
        <v>4.2564908137465869</v>
      </c>
    </row>
    <row r="54" spans="1:12" x14ac:dyDescent="0.2">
      <c r="A54" s="67" t="s">
        <v>11</v>
      </c>
      <c r="B54" s="39" t="s">
        <v>141</v>
      </c>
      <c r="C54" s="41">
        <v>4665.5582039999999</v>
      </c>
      <c r="D54" s="41">
        <v>4371.7946339999999</v>
      </c>
      <c r="E54" s="41">
        <v>4429.3223390000003</v>
      </c>
      <c r="F54" s="55">
        <f t="shared" si="13"/>
        <v>3.9152469758351489</v>
      </c>
      <c r="G54" s="115">
        <f t="shared" si="11"/>
        <v>-236.23586499999965</v>
      </c>
      <c r="H54" s="115">
        <f t="shared" si="12"/>
        <v>-5.0633998049250284</v>
      </c>
      <c r="I54" s="57"/>
      <c r="J54" s="41">
        <v>27080.770498999998</v>
      </c>
      <c r="K54" s="41">
        <v>25135.889672000001</v>
      </c>
      <c r="L54" s="55">
        <f t="shared" si="14"/>
        <v>3.5670337763424076</v>
      </c>
    </row>
    <row r="55" spans="1:12" x14ac:dyDescent="0.2">
      <c r="A55" s="67" t="s">
        <v>12</v>
      </c>
      <c r="B55" s="39" t="s">
        <v>155</v>
      </c>
      <c r="C55" s="41">
        <v>3939.1128910000002</v>
      </c>
      <c r="D55" s="41">
        <v>2827.9770509999998</v>
      </c>
      <c r="E55" s="41">
        <v>1177.5683160000001</v>
      </c>
      <c r="F55" s="55">
        <f t="shared" si="13"/>
        <v>1.0408975538906446</v>
      </c>
      <c r="G55" s="115">
        <f t="shared" si="11"/>
        <v>-2761.5445749999999</v>
      </c>
      <c r="H55" s="115">
        <f t="shared" si="12"/>
        <v>-70.105748462033603</v>
      </c>
      <c r="I55" s="57"/>
      <c r="J55" s="41">
        <v>19496.418583999999</v>
      </c>
      <c r="K55" s="41">
        <v>16308.686428000001</v>
      </c>
      <c r="L55" s="55">
        <f t="shared" si="14"/>
        <v>2.3143654788258896</v>
      </c>
    </row>
    <row r="56" spans="1:12" x14ac:dyDescent="0.2">
      <c r="A56" s="67" t="s">
        <v>13</v>
      </c>
      <c r="B56" s="39" t="s">
        <v>145</v>
      </c>
      <c r="C56" s="41">
        <v>2386.9762329999999</v>
      </c>
      <c r="D56" s="41">
        <v>2601.595143</v>
      </c>
      <c r="E56" s="41">
        <v>2551.8525979999999</v>
      </c>
      <c r="F56" s="55">
        <f t="shared" si="13"/>
        <v>2.255679854032083</v>
      </c>
      <c r="G56" s="115">
        <f t="shared" si="11"/>
        <v>164.87636500000008</v>
      </c>
      <c r="H56" s="115">
        <f t="shared" si="12"/>
        <v>6.9073316575414809</v>
      </c>
      <c r="I56" s="57"/>
      <c r="J56" s="41">
        <v>14625.306062</v>
      </c>
      <c r="K56" s="41">
        <v>15885.587876</v>
      </c>
      <c r="L56" s="55">
        <f t="shared" si="14"/>
        <v>2.2543235688159666</v>
      </c>
    </row>
    <row r="57" spans="1:12" x14ac:dyDescent="0.2">
      <c r="A57" s="67" t="s">
        <v>14</v>
      </c>
      <c r="B57" s="39" t="s">
        <v>143</v>
      </c>
      <c r="C57" s="41">
        <v>3303.3229449999999</v>
      </c>
      <c r="D57" s="41">
        <v>2596.1853890000002</v>
      </c>
      <c r="E57" s="41">
        <v>2613.4453210000001</v>
      </c>
      <c r="F57" s="55">
        <f t="shared" si="13"/>
        <v>2.3101240114003292</v>
      </c>
      <c r="G57" s="115">
        <f t="shared" si="11"/>
        <v>-689.87762399999974</v>
      </c>
      <c r="H57" s="115">
        <f t="shared" si="12"/>
        <v>-20.884352982932455</v>
      </c>
      <c r="I57" s="57"/>
      <c r="J57" s="41">
        <v>17528.737540999999</v>
      </c>
      <c r="K57" s="41">
        <v>15001.958538000001</v>
      </c>
      <c r="L57" s="55">
        <f t="shared" si="14"/>
        <v>2.1289277409561649</v>
      </c>
    </row>
    <row r="58" spans="1:12" x14ac:dyDescent="0.2">
      <c r="A58" s="67" t="s">
        <v>15</v>
      </c>
      <c r="B58" s="39" t="s">
        <v>146</v>
      </c>
      <c r="C58" s="41">
        <v>2103.0199469999998</v>
      </c>
      <c r="D58" s="41">
        <v>2335.2290330000001</v>
      </c>
      <c r="E58" s="41">
        <v>1972.3070660000001</v>
      </c>
      <c r="F58" s="55">
        <f t="shared" si="13"/>
        <v>1.7433974510236687</v>
      </c>
      <c r="G58" s="115">
        <f t="shared" si="11"/>
        <v>-130.7128809999997</v>
      </c>
      <c r="H58" s="115">
        <f t="shared" si="12"/>
        <v>-6.2154846028191146</v>
      </c>
      <c r="I58" s="57"/>
      <c r="J58" s="41">
        <v>16813.882874999999</v>
      </c>
      <c r="K58" s="41">
        <v>14207.277069</v>
      </c>
      <c r="L58" s="55">
        <f t="shared" si="14"/>
        <v>2.0161545040289655</v>
      </c>
    </row>
    <row r="59" spans="1:12" x14ac:dyDescent="0.2">
      <c r="A59" s="67" t="s">
        <v>16</v>
      </c>
      <c r="B59" s="39" t="s">
        <v>151</v>
      </c>
      <c r="C59" s="41">
        <v>3169.586851</v>
      </c>
      <c r="D59" s="41">
        <v>2688.1172040000001</v>
      </c>
      <c r="E59" s="41">
        <v>2224.8179409999998</v>
      </c>
      <c r="F59" s="55">
        <f t="shared" si="13"/>
        <v>1.9666014456853984</v>
      </c>
      <c r="G59" s="115">
        <f t="shared" si="11"/>
        <v>-944.76891000000023</v>
      </c>
      <c r="H59" s="115">
        <f t="shared" si="12"/>
        <v>-29.807320462032049</v>
      </c>
      <c r="I59" s="57"/>
      <c r="J59" s="41">
        <v>15523.883229999999</v>
      </c>
      <c r="K59" s="41">
        <v>11918.884269</v>
      </c>
      <c r="L59" s="55">
        <f t="shared" si="14"/>
        <v>1.6914087115523355</v>
      </c>
    </row>
    <row r="60" spans="1:12" x14ac:dyDescent="0.2">
      <c r="A60" s="67" t="s">
        <v>17</v>
      </c>
      <c r="B60" s="39" t="s">
        <v>139</v>
      </c>
      <c r="C60" s="41">
        <v>1309.083527</v>
      </c>
      <c r="D60" s="41">
        <v>1709.596411</v>
      </c>
      <c r="E60" s="41">
        <v>1324.383229</v>
      </c>
      <c r="F60" s="55">
        <f t="shared" si="13"/>
        <v>1.17067285587522</v>
      </c>
      <c r="G60" s="115">
        <f t="shared" si="11"/>
        <v>15.299702000000025</v>
      </c>
      <c r="H60" s="115">
        <f t="shared" si="12"/>
        <v>1.1687338267147886</v>
      </c>
      <c r="I60" s="57"/>
      <c r="J60" s="41">
        <v>8299.7010040000005</v>
      </c>
      <c r="K60" s="41">
        <v>8807.7216779999999</v>
      </c>
      <c r="L60" s="55">
        <f t="shared" si="14"/>
        <v>1.2499036687389078</v>
      </c>
    </row>
    <row r="61" spans="1:12" x14ac:dyDescent="0.2">
      <c r="A61" s="67" t="s">
        <v>18</v>
      </c>
      <c r="B61" s="39" t="s">
        <v>157</v>
      </c>
      <c r="C61" s="41">
        <v>1526.8562690000001</v>
      </c>
      <c r="D61" s="41">
        <v>1158.100189</v>
      </c>
      <c r="E61" s="41">
        <v>946.36280799999997</v>
      </c>
      <c r="F61" s="55">
        <f t="shared" si="13"/>
        <v>0.83652618583216176</v>
      </c>
      <c r="G61" s="115">
        <f t="shared" si="11"/>
        <v>-580.49346100000014</v>
      </c>
      <c r="H61" s="115">
        <f t="shared" si="12"/>
        <v>-38.018867445865666</v>
      </c>
      <c r="I61" s="115"/>
      <c r="J61" s="41">
        <v>7711.7437380000001</v>
      </c>
      <c r="K61" s="41">
        <v>6249.7526539999999</v>
      </c>
      <c r="L61" s="55">
        <f t="shared" si="14"/>
        <v>0.88690231782155171</v>
      </c>
    </row>
    <row r="62" spans="1:12" x14ac:dyDescent="0.2">
      <c r="A62" s="67" t="s">
        <v>19</v>
      </c>
      <c r="B62" s="39" t="s">
        <v>148</v>
      </c>
      <c r="C62" s="41">
        <v>704.23190199999999</v>
      </c>
      <c r="D62" s="41">
        <v>686.12579700000003</v>
      </c>
      <c r="E62" s="41">
        <v>632.15741400000002</v>
      </c>
      <c r="F62" s="55">
        <f t="shared" si="13"/>
        <v>0.55878805243468832</v>
      </c>
      <c r="G62" s="115">
        <f t="shared" si="11"/>
        <v>-72.074487999999974</v>
      </c>
      <c r="H62" s="115">
        <f t="shared" si="12"/>
        <v>-10.234482106719438</v>
      </c>
      <c r="I62" s="57"/>
      <c r="J62" s="41">
        <v>4769.1635299999998</v>
      </c>
      <c r="K62" s="41">
        <v>4743.1863249999997</v>
      </c>
      <c r="L62" s="55">
        <f t="shared" si="14"/>
        <v>0.67310550967318128</v>
      </c>
    </row>
    <row r="63" spans="1:12" x14ac:dyDescent="0.2">
      <c r="A63" s="67" t="s">
        <v>20</v>
      </c>
      <c r="B63" s="39" t="s">
        <v>160</v>
      </c>
      <c r="C63" s="41">
        <v>744.95341099999996</v>
      </c>
      <c r="D63" s="41">
        <v>1234.464567</v>
      </c>
      <c r="E63" s="41">
        <v>645.11187500000005</v>
      </c>
      <c r="F63" s="55">
        <f t="shared" si="13"/>
        <v>0.57023899467188732</v>
      </c>
      <c r="G63" s="115">
        <f t="shared" si="11"/>
        <v>-99.841535999999905</v>
      </c>
      <c r="H63" s="115">
        <f t="shared" si="12"/>
        <v>-13.402386582266407</v>
      </c>
      <c r="I63" s="57"/>
      <c r="J63" s="41">
        <v>5036.5056189999996</v>
      </c>
      <c r="K63" s="41">
        <v>4711.2171470000003</v>
      </c>
      <c r="L63" s="55">
        <f t="shared" si="14"/>
        <v>0.6685687640391117</v>
      </c>
    </row>
    <row r="64" spans="1:12" x14ac:dyDescent="0.2">
      <c r="A64" s="67" t="s">
        <v>21</v>
      </c>
      <c r="B64" s="39" t="s">
        <v>164</v>
      </c>
      <c r="C64" s="41">
        <v>219.22781000000001</v>
      </c>
      <c r="D64" s="41">
        <v>438.285054</v>
      </c>
      <c r="E64" s="41">
        <v>231.26372000000001</v>
      </c>
      <c r="F64" s="55">
        <f t="shared" si="13"/>
        <v>0.20442282386583074</v>
      </c>
      <c r="G64" s="115">
        <f t="shared" si="11"/>
        <v>12.035910000000001</v>
      </c>
      <c r="H64" s="115">
        <f t="shared" si="12"/>
        <v>5.490138317761784</v>
      </c>
      <c r="I64" s="57"/>
      <c r="J64" s="41">
        <v>2688.4080250000002</v>
      </c>
      <c r="K64" s="41">
        <v>4051.1012059999998</v>
      </c>
      <c r="L64" s="55">
        <f t="shared" si="14"/>
        <v>0.57489171943973116</v>
      </c>
    </row>
    <row r="65" spans="1:12" x14ac:dyDescent="0.2">
      <c r="A65" s="67" t="s">
        <v>22</v>
      </c>
      <c r="B65" s="39" t="s">
        <v>163</v>
      </c>
      <c r="C65" s="41">
        <v>1054.2926110000001</v>
      </c>
      <c r="D65" s="41">
        <v>657.31339300000002</v>
      </c>
      <c r="E65" s="41">
        <v>775.66566</v>
      </c>
      <c r="F65" s="55">
        <f t="shared" si="13"/>
        <v>0.68564046532224487</v>
      </c>
      <c r="G65" s="115">
        <f t="shared" si="11"/>
        <v>-278.62695100000008</v>
      </c>
      <c r="H65" s="115">
        <f t="shared" si="12"/>
        <v>-26.427857702210535</v>
      </c>
      <c r="I65" s="57"/>
      <c r="J65" s="41">
        <v>3764.4848499999998</v>
      </c>
      <c r="K65" s="41">
        <v>3876.8587929999999</v>
      </c>
      <c r="L65" s="55">
        <f t="shared" si="14"/>
        <v>0.55016498087774768</v>
      </c>
    </row>
    <row r="66" spans="1:12" x14ac:dyDescent="0.2">
      <c r="A66" s="67" t="s">
        <v>23</v>
      </c>
      <c r="B66" s="39" t="s">
        <v>149</v>
      </c>
      <c r="C66" s="41">
        <v>246.316407</v>
      </c>
      <c r="D66" s="41">
        <v>696.82981299999994</v>
      </c>
      <c r="E66" s="41">
        <v>251.83297400000001</v>
      </c>
      <c r="F66" s="55">
        <f t="shared" si="13"/>
        <v>0.22260477210870058</v>
      </c>
      <c r="G66" s="115">
        <f t="shared" si="11"/>
        <v>5.5165670000000091</v>
      </c>
      <c r="H66" s="115">
        <f t="shared" si="12"/>
        <v>2.2396262868514518</v>
      </c>
      <c r="I66" s="57"/>
      <c r="J66" s="41">
        <v>1617.168265</v>
      </c>
      <c r="K66" s="41">
        <v>3527.4212630000002</v>
      </c>
      <c r="L66" s="55">
        <f t="shared" si="14"/>
        <v>0.50057630554153532</v>
      </c>
    </row>
    <row r="67" spans="1:12" x14ac:dyDescent="0.2">
      <c r="A67" s="67" t="s">
        <v>24</v>
      </c>
      <c r="B67" s="39" t="s">
        <v>153</v>
      </c>
      <c r="C67" s="41">
        <v>666.606131</v>
      </c>
      <c r="D67" s="41">
        <v>662.40208099999995</v>
      </c>
      <c r="E67" s="41">
        <v>612.88704299999995</v>
      </c>
      <c r="F67" s="55">
        <f t="shared" si="13"/>
        <v>0.54175423642255183</v>
      </c>
      <c r="G67" s="115">
        <f t="shared" si="11"/>
        <v>-53.719088000000056</v>
      </c>
      <c r="H67" s="115">
        <f t="shared" si="12"/>
        <v>-8.0585949486264248</v>
      </c>
      <c r="I67" s="57"/>
      <c r="J67" s="41">
        <v>4073.3372909999998</v>
      </c>
      <c r="K67" s="41">
        <v>3519.957124</v>
      </c>
      <c r="L67" s="55">
        <f t="shared" si="14"/>
        <v>0.49951706967315174</v>
      </c>
    </row>
    <row r="68" spans="1:12" x14ac:dyDescent="0.2">
      <c r="A68" s="67" t="s">
        <v>25</v>
      </c>
      <c r="B68" s="39" t="s">
        <v>173</v>
      </c>
      <c r="C68" s="41">
        <v>184.04766599999999</v>
      </c>
      <c r="D68" s="41">
        <v>248.08985699999999</v>
      </c>
      <c r="E68" s="41">
        <v>253.81434400000001</v>
      </c>
      <c r="F68" s="55">
        <f t="shared" si="13"/>
        <v>0.22435618063280041</v>
      </c>
      <c r="G68" s="115">
        <f t="shared" si="11"/>
        <v>69.766678000000013</v>
      </c>
      <c r="H68" s="115">
        <f t="shared" si="12"/>
        <v>37.906852891033139</v>
      </c>
      <c r="I68" s="57"/>
      <c r="J68" s="41">
        <v>1193.5256899999999</v>
      </c>
      <c r="K68" s="41">
        <v>3259.2437359999999</v>
      </c>
      <c r="L68" s="55">
        <f t="shared" si="14"/>
        <v>0.46251923617388224</v>
      </c>
    </row>
    <row r="69" spans="1:12" x14ac:dyDescent="0.2">
      <c r="A69" s="67" t="s">
        <v>26</v>
      </c>
      <c r="B69" s="39" t="s">
        <v>158</v>
      </c>
      <c r="C69" s="41">
        <v>444.22780899999998</v>
      </c>
      <c r="D69" s="41">
        <v>464.149224</v>
      </c>
      <c r="E69" s="41">
        <v>598.34132199999999</v>
      </c>
      <c r="F69" s="55">
        <f t="shared" si="13"/>
        <v>0.5288967187713417</v>
      </c>
      <c r="G69" s="115">
        <f t="shared" si="11"/>
        <v>154.11351300000001</v>
      </c>
      <c r="H69" s="115">
        <f t="shared" si="12"/>
        <v>34.692450557502134</v>
      </c>
      <c r="I69" s="57"/>
      <c r="J69" s="41">
        <v>2556.7855679999998</v>
      </c>
      <c r="K69" s="41">
        <v>3150.5206400000002</v>
      </c>
      <c r="L69" s="55">
        <f t="shared" si="14"/>
        <v>0.4470903430349803</v>
      </c>
    </row>
    <row r="70" spans="1:12" x14ac:dyDescent="0.2">
      <c r="A70" s="67" t="s">
        <v>27</v>
      </c>
      <c r="B70" s="39" t="s">
        <v>162</v>
      </c>
      <c r="C70" s="41">
        <v>358.15526899999998</v>
      </c>
      <c r="D70" s="41">
        <v>508.61576400000001</v>
      </c>
      <c r="E70" s="41">
        <v>617.90793900000006</v>
      </c>
      <c r="F70" s="55">
        <f t="shared" si="13"/>
        <v>0.5461923979234421</v>
      </c>
      <c r="G70" s="115">
        <f t="shared" si="11"/>
        <v>259.75267000000008</v>
      </c>
      <c r="H70" s="115">
        <f t="shared" si="12"/>
        <v>72.525156680020842</v>
      </c>
      <c r="I70" s="57"/>
      <c r="J70" s="41">
        <v>5236.258452</v>
      </c>
      <c r="K70" s="41">
        <v>2732.6053889999998</v>
      </c>
      <c r="L70" s="55">
        <f t="shared" si="14"/>
        <v>0.38778399520253443</v>
      </c>
    </row>
    <row r="71" spans="1:12" x14ac:dyDescent="0.2">
      <c r="A71" s="67" t="s">
        <v>28</v>
      </c>
      <c r="B71" s="39" t="s">
        <v>154</v>
      </c>
      <c r="C71" s="41">
        <v>331.41564299999999</v>
      </c>
      <c r="D71" s="41">
        <v>379.363202</v>
      </c>
      <c r="E71" s="41">
        <v>372.571594</v>
      </c>
      <c r="F71" s="55">
        <f t="shared" si="13"/>
        <v>0.32933024400746386</v>
      </c>
      <c r="G71" s="115">
        <f t="shared" si="11"/>
        <v>41.155951000000016</v>
      </c>
      <c r="H71" s="115">
        <f t="shared" si="12"/>
        <v>12.418228248809612</v>
      </c>
      <c r="I71" s="57"/>
      <c r="J71" s="41">
        <v>2332.682206</v>
      </c>
      <c r="K71" s="41">
        <v>2207.9430320000001</v>
      </c>
      <c r="L71" s="55">
        <f t="shared" si="14"/>
        <v>0.31332916694637952</v>
      </c>
    </row>
    <row r="72" spans="1:12" x14ac:dyDescent="0.2">
      <c r="A72" s="67" t="s">
        <v>29</v>
      </c>
      <c r="B72" s="39" t="s">
        <v>150</v>
      </c>
      <c r="C72" s="41">
        <v>194.54500999999999</v>
      </c>
      <c r="D72" s="41">
        <v>486.53315099999998</v>
      </c>
      <c r="E72" s="41">
        <v>318.22361000000001</v>
      </c>
      <c r="F72" s="55">
        <f t="shared" si="13"/>
        <v>0.28128998779825398</v>
      </c>
      <c r="G72" s="115">
        <f t="shared" si="11"/>
        <v>123.67860000000002</v>
      </c>
      <c r="H72" s="115">
        <f t="shared" si="12"/>
        <v>63.573257417396633</v>
      </c>
      <c r="I72" s="57"/>
      <c r="J72" s="41">
        <v>1852.7729710000001</v>
      </c>
      <c r="K72" s="41">
        <v>1929.922104</v>
      </c>
      <c r="L72" s="55">
        <f t="shared" si="14"/>
        <v>0.27387522067087644</v>
      </c>
    </row>
    <row r="73" spans="1:12" x14ac:dyDescent="0.2">
      <c r="A73" s="67" t="s">
        <v>30</v>
      </c>
      <c r="B73" s="39" t="s">
        <v>177</v>
      </c>
      <c r="C73" s="41">
        <v>19.341259000000001</v>
      </c>
      <c r="D73" s="41">
        <v>356.26875200000001</v>
      </c>
      <c r="E73" s="41">
        <v>621.59019999999998</v>
      </c>
      <c r="F73" s="55">
        <f t="shared" si="13"/>
        <v>0.54944728888442385</v>
      </c>
      <c r="G73" s="115">
        <f t="shared" si="11"/>
        <v>602.24894099999995</v>
      </c>
      <c r="H73" s="115">
        <f t="shared" si="12"/>
        <v>3113.8042306346238</v>
      </c>
      <c r="I73" s="57"/>
      <c r="J73" s="41">
        <v>1958.4223059999999</v>
      </c>
      <c r="K73" s="41">
        <v>1861.186841</v>
      </c>
      <c r="L73" s="55">
        <f t="shared" si="14"/>
        <v>0.26412100039277359</v>
      </c>
    </row>
    <row r="74" spans="1:12" x14ac:dyDescent="0.2">
      <c r="A74" s="67" t="s">
        <v>31</v>
      </c>
      <c r="B74" s="39" t="s">
        <v>183</v>
      </c>
      <c r="C74" s="41">
        <v>283.02950399999997</v>
      </c>
      <c r="D74" s="41">
        <v>190.03028800000001</v>
      </c>
      <c r="E74" s="41">
        <v>579.16013799999996</v>
      </c>
      <c r="F74" s="55">
        <f t="shared" si="13"/>
        <v>0.51194173855062197</v>
      </c>
      <c r="G74" s="115">
        <f t="shared" si="11"/>
        <v>296.13063399999999</v>
      </c>
      <c r="H74" s="115">
        <f t="shared" si="12"/>
        <v>104.62889197586978</v>
      </c>
      <c r="I74" s="57"/>
      <c r="J74" s="41">
        <v>991.190066</v>
      </c>
      <c r="K74" s="41">
        <v>1738.2495019999999</v>
      </c>
      <c r="L74" s="55">
        <f t="shared" si="14"/>
        <v>0.24667496421466503</v>
      </c>
    </row>
    <row r="75" spans="1:12" x14ac:dyDescent="0.2">
      <c r="A75" s="67" t="s">
        <v>32</v>
      </c>
      <c r="B75" s="39" t="s">
        <v>171</v>
      </c>
      <c r="C75" s="41">
        <v>338.24149699999998</v>
      </c>
      <c r="D75" s="41">
        <v>214.55429599999999</v>
      </c>
      <c r="E75" s="41">
        <v>219.23343600000001</v>
      </c>
      <c r="F75" s="55">
        <f t="shared" si="13"/>
        <v>0.19378879693247553</v>
      </c>
      <c r="G75" s="115">
        <f t="shared" si="11"/>
        <v>-119.00806099999997</v>
      </c>
      <c r="H75" s="115">
        <f t="shared" si="12"/>
        <v>-35.184346703621635</v>
      </c>
      <c r="I75" s="57"/>
      <c r="J75" s="41">
        <v>1434.4742349999999</v>
      </c>
      <c r="K75" s="41">
        <v>1667.8382260000001</v>
      </c>
      <c r="L75" s="55">
        <f t="shared" si="14"/>
        <v>0.2366829009535367</v>
      </c>
    </row>
    <row r="76" spans="1:12" x14ac:dyDescent="0.2">
      <c r="A76" s="33"/>
      <c r="B76" s="33" t="s">
        <v>107</v>
      </c>
      <c r="C76" s="63">
        <f>SUM(C46:C75)</f>
        <v>108280.59075599998</v>
      </c>
      <c r="D76" s="63">
        <f>SUM(D46:D75)</f>
        <v>121132.919416</v>
      </c>
      <c r="E76" s="63">
        <f>SUM(E46:E75)</f>
        <v>108810.33848000001</v>
      </c>
      <c r="F76" s="69">
        <f>E76/E$44*100</f>
        <v>96.181608848454346</v>
      </c>
      <c r="G76" s="69">
        <f t="shared" si="11"/>
        <v>529.74772400002985</v>
      </c>
      <c r="H76" s="69">
        <f>(G76/C76)*100</f>
        <v>0.48923608589628592</v>
      </c>
      <c r="I76" s="64"/>
      <c r="J76" s="63">
        <f>SUM(J46:J75)</f>
        <v>640686.01088900014</v>
      </c>
      <c r="K76" s="63">
        <f>SUM(K46:K75)</f>
        <v>680237.09127899981</v>
      </c>
      <c r="L76" s="69">
        <f>K76/K$44*100</f>
        <v>96.532436773702642</v>
      </c>
    </row>
    <row r="77" spans="1:12" x14ac:dyDescent="0.2">
      <c r="A77" s="33"/>
      <c r="B77" s="33" t="s">
        <v>33</v>
      </c>
      <c r="C77" s="63">
        <f>C44-C76</f>
        <v>3459.6962170000188</v>
      </c>
      <c r="D77" s="63">
        <f t="shared" ref="D77:E77" si="15">D44-D76</f>
        <v>4724.7675549999985</v>
      </c>
      <c r="E77" s="63">
        <f t="shared" si="15"/>
        <v>4319.7492599999969</v>
      </c>
      <c r="F77" s="69">
        <f>E77/E$44*100</f>
        <v>3.8183911515456561</v>
      </c>
      <c r="G77" s="69">
        <f>E77-C77</f>
        <v>860.05304299997806</v>
      </c>
      <c r="H77" s="69">
        <f>(G77/C77)*100</f>
        <v>24.85920696660904</v>
      </c>
      <c r="I77" s="64"/>
      <c r="J77" s="63">
        <f>J44-J76</f>
        <v>24424.027835999965</v>
      </c>
      <c r="K77" s="63">
        <f>K44-K76</f>
        <v>24434.948518000194</v>
      </c>
      <c r="L77" s="69">
        <f>K77/K$44*100</f>
        <v>3.4675632262973495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view="pageBreakPreview" zoomScaleNormal="100" zoomScaleSheetLayoutView="100" workbookViewId="0">
      <pane xSplit="2" ySplit="4" topLeftCell="C5" activePane="bottomRight" state="frozen"/>
      <selection activeCell="F34" sqref="F34"/>
      <selection pane="topRight" activeCell="F34" sqref="F34"/>
      <selection pane="bottomLeft" activeCell="F34" sqref="F34"/>
      <selection pane="bottomRight" activeCell="Q22" sqref="Q22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6384" width="9.140625" style="21"/>
  </cols>
  <sheetData>
    <row r="1" spans="1:12" x14ac:dyDescent="0.2">
      <c r="A1" s="92" t="s">
        <v>127</v>
      </c>
      <c r="B1" s="118"/>
      <c r="C1" s="119"/>
      <c r="D1" s="119"/>
      <c r="E1" s="119"/>
      <c r="F1" s="118"/>
      <c r="G1" s="118"/>
      <c r="H1" s="118"/>
      <c r="I1" s="118"/>
      <c r="J1" s="118"/>
      <c r="K1" s="119"/>
      <c r="L1" s="118"/>
    </row>
    <row r="2" spans="1:12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2" customFormat="1" x14ac:dyDescent="0.2">
      <c r="A3" s="29"/>
      <c r="B3" s="30"/>
      <c r="C3" s="153" t="s">
        <v>121</v>
      </c>
      <c r="D3" s="153"/>
      <c r="E3" s="153"/>
      <c r="F3" s="13"/>
      <c r="G3" s="154" t="s">
        <v>0</v>
      </c>
      <c r="H3" s="154"/>
      <c r="I3" s="14"/>
      <c r="J3" s="153" t="s">
        <v>121</v>
      </c>
      <c r="K3" s="153"/>
      <c r="L3" s="153"/>
    </row>
    <row r="4" spans="1:12" s="22" customFormat="1" ht="24" x14ac:dyDescent="0.2">
      <c r="A4" s="29"/>
      <c r="B4" s="28" t="s">
        <v>130</v>
      </c>
      <c r="C4" s="17" t="s">
        <v>178</v>
      </c>
      <c r="D4" s="17" t="s">
        <v>175</v>
      </c>
      <c r="E4" s="17" t="s">
        <v>179</v>
      </c>
      <c r="F4" s="18" t="s">
        <v>116</v>
      </c>
      <c r="G4" s="19" t="s">
        <v>129</v>
      </c>
      <c r="H4" s="20" t="s">
        <v>2</v>
      </c>
      <c r="I4" s="20"/>
      <c r="J4" s="17" t="s">
        <v>180</v>
      </c>
      <c r="K4" s="17" t="s">
        <v>181</v>
      </c>
      <c r="L4" s="18" t="s">
        <v>116</v>
      </c>
    </row>
    <row r="5" spans="1:12" s="22" customFormat="1" ht="15" customHeight="1" x14ac:dyDescent="0.2">
      <c r="A5" s="86" t="s">
        <v>34</v>
      </c>
      <c r="B5" s="81"/>
      <c r="C5" s="81">
        <v>126083.274428</v>
      </c>
      <c r="D5" s="81">
        <v>126617.562729</v>
      </c>
      <c r="E5" s="81">
        <v>121721.73207300001</v>
      </c>
      <c r="F5" s="85">
        <v>100</v>
      </c>
      <c r="G5" s="84">
        <f>E5-C5</f>
        <v>-4361.5423549999978</v>
      </c>
      <c r="H5" s="85">
        <f>(G5/C5)*100</f>
        <v>-3.459255301535384</v>
      </c>
      <c r="I5" s="82"/>
      <c r="J5" s="81">
        <v>732131.72774</v>
      </c>
      <c r="K5" s="81">
        <v>760198.15176600008</v>
      </c>
      <c r="L5" s="85">
        <v>100</v>
      </c>
    </row>
    <row r="6" spans="1:12" s="22" customFormat="1" ht="6" customHeight="1" x14ac:dyDescent="0.2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s="23" customFormat="1" ht="15" customHeight="1" x14ac:dyDescent="0.2">
      <c r="A7" s="34" t="s">
        <v>52</v>
      </c>
      <c r="B7" s="59"/>
      <c r="C7" s="59">
        <f>SUM(C8:C26)</f>
        <v>109703.90090599998</v>
      </c>
      <c r="D7" s="59">
        <f t="shared" ref="D7:E7" si="0">SUM(D8:D26)</f>
        <v>110007.209428</v>
      </c>
      <c r="E7" s="59">
        <f t="shared" si="0"/>
        <v>106048.58463899995</v>
      </c>
      <c r="F7" s="61">
        <f>E7/$E$5*100</f>
        <v>87.123788688284179</v>
      </c>
      <c r="G7" s="62">
        <f>E7-C7</f>
        <v>-3655.3162670000311</v>
      </c>
      <c r="H7" s="62">
        <f>(G7/C7)*100</f>
        <v>-3.3319838554620738</v>
      </c>
      <c r="I7" s="59"/>
      <c r="J7" s="59">
        <f t="shared" ref="J7" si="1">SUM(J8:J26)</f>
        <v>624089.70976899983</v>
      </c>
      <c r="K7" s="59">
        <f t="shared" ref="K7" si="2">SUM(K8:K26)</f>
        <v>656556.45172899996</v>
      </c>
      <c r="L7" s="60">
        <f>K7/$K$5*100</f>
        <v>86.366488816602313</v>
      </c>
    </row>
    <row r="8" spans="1:12" s="22" customFormat="1" ht="15" customHeight="1" x14ac:dyDescent="0.2">
      <c r="A8" s="120"/>
      <c r="B8" s="39" t="s">
        <v>57</v>
      </c>
      <c r="C8" s="41">
        <v>53258.000016999998</v>
      </c>
      <c r="D8" s="41">
        <v>53706.811282999995</v>
      </c>
      <c r="E8" s="41">
        <v>53950.707362999972</v>
      </c>
      <c r="F8" s="55">
        <f>E8/$E$7*100</f>
        <v>50.873576056345883</v>
      </c>
      <c r="G8" s="56">
        <f>E8-C8</f>
        <v>692.70734599997377</v>
      </c>
      <c r="H8" s="57">
        <f>(G8/C8)*100</f>
        <v>1.300663460473283</v>
      </c>
      <c r="I8" s="57"/>
      <c r="J8" s="41">
        <v>282005.53380499984</v>
      </c>
      <c r="K8" s="41">
        <v>328046.08238200005</v>
      </c>
      <c r="L8" s="55">
        <f>K8/$K$7*100</f>
        <v>49.964642266192257</v>
      </c>
    </row>
    <row r="9" spans="1:12" s="22" customFormat="1" ht="15" customHeight="1" x14ac:dyDescent="0.2">
      <c r="A9" s="120"/>
      <c r="B9" s="39" t="s">
        <v>58</v>
      </c>
      <c r="C9" s="41">
        <v>11665.412828999999</v>
      </c>
      <c r="D9" s="41">
        <v>8026.9724229999993</v>
      </c>
      <c r="E9" s="41">
        <v>8383.2222220000003</v>
      </c>
      <c r="F9" s="55">
        <f t="shared" ref="F9:F25" si="3">E9/$E$7*100</f>
        <v>7.9050769517927391</v>
      </c>
      <c r="G9" s="56">
        <f t="shared" ref="G9:G25" si="4">E9-C9</f>
        <v>-3282.1906069999986</v>
      </c>
      <c r="H9" s="57">
        <f t="shared" ref="H9:H25" si="5">(G9/C9)*100</f>
        <v>-28.136086181541163</v>
      </c>
      <c r="I9" s="57"/>
      <c r="J9" s="41">
        <v>68738.017867000017</v>
      </c>
      <c r="K9" s="41">
        <v>51476.11901699999</v>
      </c>
      <c r="L9" s="55">
        <f t="shared" ref="L9:L25" si="6">K9/$K$7*100</f>
        <v>7.8403188151515204</v>
      </c>
    </row>
    <row r="10" spans="1:12" s="22" customFormat="1" ht="15" customHeight="1" x14ac:dyDescent="0.2">
      <c r="A10" s="120"/>
      <c r="B10" s="39" t="s">
        <v>166</v>
      </c>
      <c r="C10" s="41">
        <v>5676.1749519999948</v>
      </c>
      <c r="D10" s="41">
        <v>6340.307778999997</v>
      </c>
      <c r="E10" s="41">
        <v>6595.1814339999983</v>
      </c>
      <c r="F10" s="55">
        <f t="shared" si="3"/>
        <v>6.2190188171305252</v>
      </c>
      <c r="G10" s="56">
        <f t="shared" si="4"/>
        <v>919.00648200000342</v>
      </c>
      <c r="H10" s="57">
        <f t="shared" si="5"/>
        <v>16.190594718652783</v>
      </c>
      <c r="I10" s="57"/>
      <c r="J10" s="41">
        <v>33213.155528999989</v>
      </c>
      <c r="K10" s="41">
        <v>38100.792376000012</v>
      </c>
      <c r="L10" s="55">
        <f t="shared" si="6"/>
        <v>5.8031251198071363</v>
      </c>
    </row>
    <row r="11" spans="1:12" s="22" customFormat="1" ht="27" customHeight="1" x14ac:dyDescent="0.2">
      <c r="A11" s="120"/>
      <c r="B11" s="40" t="s">
        <v>165</v>
      </c>
      <c r="C11" s="147">
        <v>5760.7958350000035</v>
      </c>
      <c r="D11" s="147">
        <v>5352.3104519999988</v>
      </c>
      <c r="E11" s="147">
        <v>4907.1173260000023</v>
      </c>
      <c r="F11" s="148">
        <f t="shared" si="3"/>
        <v>4.6272350948429182</v>
      </c>
      <c r="G11" s="149">
        <f t="shared" si="4"/>
        <v>-853.67850900000121</v>
      </c>
      <c r="H11" s="150">
        <f t="shared" si="5"/>
        <v>-14.818760002106563</v>
      </c>
      <c r="I11" s="150"/>
      <c r="J11" s="147">
        <v>36102.619511999968</v>
      </c>
      <c r="K11" s="147">
        <v>32548.318994999983</v>
      </c>
      <c r="L11" s="148">
        <f t="shared" si="6"/>
        <v>4.9574288561609654</v>
      </c>
    </row>
    <row r="12" spans="1:12" s="22" customFormat="1" ht="15" customHeight="1" x14ac:dyDescent="0.2">
      <c r="A12" s="120"/>
      <c r="B12" s="39" t="s">
        <v>60</v>
      </c>
      <c r="C12" s="41">
        <v>4719.6969770000023</v>
      </c>
      <c r="D12" s="41">
        <v>5842.0024569999987</v>
      </c>
      <c r="E12" s="41">
        <v>4274.5236229999991</v>
      </c>
      <c r="F12" s="55">
        <f t="shared" si="3"/>
        <v>4.030721991765291</v>
      </c>
      <c r="G12" s="56">
        <f t="shared" si="4"/>
        <v>-445.1733540000032</v>
      </c>
      <c r="H12" s="57">
        <f t="shared" si="5"/>
        <v>-9.4322444040246474</v>
      </c>
      <c r="I12" s="57"/>
      <c r="J12" s="41">
        <v>30695.272482000022</v>
      </c>
      <c r="K12" s="41">
        <v>30811.194770000002</v>
      </c>
      <c r="L12" s="55">
        <f t="shared" si="6"/>
        <v>4.6928477648587057</v>
      </c>
    </row>
    <row r="13" spans="1:12" s="22" customFormat="1" ht="15" customHeight="1" x14ac:dyDescent="0.2">
      <c r="A13" s="120"/>
      <c r="B13" s="39" t="s">
        <v>62</v>
      </c>
      <c r="C13" s="41">
        <v>5021.256027999998</v>
      </c>
      <c r="D13" s="41">
        <v>5043.9993700000005</v>
      </c>
      <c r="E13" s="41">
        <v>5084.2914829999982</v>
      </c>
      <c r="F13" s="55">
        <f t="shared" si="3"/>
        <v>4.7943039506915044</v>
      </c>
      <c r="G13" s="56">
        <f t="shared" si="4"/>
        <v>63.035455000000184</v>
      </c>
      <c r="H13" s="57">
        <f t="shared" si="5"/>
        <v>1.2553722544418364</v>
      </c>
      <c r="I13" s="57"/>
      <c r="J13" s="41">
        <v>29068.796569000042</v>
      </c>
      <c r="K13" s="41">
        <v>29255.412181000007</v>
      </c>
      <c r="L13" s="55">
        <f t="shared" si="6"/>
        <v>4.4558867868798986</v>
      </c>
    </row>
    <row r="14" spans="1:12" s="22" customFormat="1" ht="15" customHeight="1" x14ac:dyDescent="0.2">
      <c r="A14" s="120"/>
      <c r="B14" s="39" t="s">
        <v>68</v>
      </c>
      <c r="C14" s="41">
        <v>2794.9574180000018</v>
      </c>
      <c r="D14" s="41">
        <v>3379.7307410000003</v>
      </c>
      <c r="E14" s="41">
        <v>2966.6630259999979</v>
      </c>
      <c r="F14" s="55">
        <f t="shared" si="3"/>
        <v>2.7974565017523028</v>
      </c>
      <c r="G14" s="56">
        <f t="shared" si="4"/>
        <v>171.70560799999612</v>
      </c>
      <c r="H14" s="57">
        <f t="shared" si="5"/>
        <v>6.143406940448636</v>
      </c>
      <c r="I14" s="57"/>
      <c r="J14" s="41">
        <v>16903.084587999991</v>
      </c>
      <c r="K14" s="41">
        <v>19453.995651000005</v>
      </c>
      <c r="L14" s="55">
        <f t="shared" si="6"/>
        <v>2.9630347245494479</v>
      </c>
    </row>
    <row r="15" spans="1:12" s="22" customFormat="1" ht="15" customHeight="1" x14ac:dyDescent="0.2">
      <c r="A15" s="120"/>
      <c r="B15" s="39" t="s">
        <v>61</v>
      </c>
      <c r="C15" s="41">
        <v>2801.1783669999982</v>
      </c>
      <c r="D15" s="41">
        <v>3407.9493999999981</v>
      </c>
      <c r="E15" s="41">
        <v>3046.0374429999993</v>
      </c>
      <c r="F15" s="55">
        <f t="shared" si="3"/>
        <v>2.8723037213264253</v>
      </c>
      <c r="G15" s="56">
        <f t="shared" si="4"/>
        <v>244.8590760000011</v>
      </c>
      <c r="H15" s="57">
        <f t="shared" si="5"/>
        <v>8.7412882694164136</v>
      </c>
      <c r="I15" s="57"/>
      <c r="J15" s="41">
        <v>16347.498302000011</v>
      </c>
      <c r="K15" s="41">
        <v>18917.226614000021</v>
      </c>
      <c r="L15" s="55">
        <f t="shared" si="6"/>
        <v>2.8812795250404899</v>
      </c>
    </row>
    <row r="16" spans="1:12" s="22" customFormat="1" ht="15" customHeight="1" x14ac:dyDescent="0.2">
      <c r="A16" s="122"/>
      <c r="B16" s="39" t="s">
        <v>167</v>
      </c>
      <c r="C16" s="41">
        <v>2552.7598149999994</v>
      </c>
      <c r="D16" s="41">
        <v>2477.0909549999997</v>
      </c>
      <c r="E16" s="41">
        <v>2001.9713310000002</v>
      </c>
      <c r="F16" s="55">
        <f t="shared" si="3"/>
        <v>1.8877869401226919</v>
      </c>
      <c r="G16" s="56">
        <f t="shared" si="4"/>
        <v>-550.78848399999924</v>
      </c>
      <c r="H16" s="57">
        <f t="shared" si="5"/>
        <v>-21.576196897317558</v>
      </c>
      <c r="I16" s="57"/>
      <c r="J16" s="41">
        <v>18485.886831000003</v>
      </c>
      <c r="K16" s="41">
        <v>13228.713192999992</v>
      </c>
      <c r="L16" s="55">
        <f t="shared" si="6"/>
        <v>2.0148630263495257</v>
      </c>
    </row>
    <row r="17" spans="1:12" s="22" customFormat="1" ht="15" customHeight="1" x14ac:dyDescent="0.2">
      <c r="A17" s="122"/>
      <c r="B17" s="39" t="s">
        <v>66</v>
      </c>
      <c r="C17" s="41">
        <v>2124.7928700000016</v>
      </c>
      <c r="D17" s="41">
        <v>2050.2291179999997</v>
      </c>
      <c r="E17" s="41">
        <v>1687.9472210000001</v>
      </c>
      <c r="F17" s="55">
        <f t="shared" si="3"/>
        <v>1.5916735020518589</v>
      </c>
      <c r="G17" s="56">
        <f t="shared" si="4"/>
        <v>-436.84564900000146</v>
      </c>
      <c r="H17" s="57">
        <f t="shared" si="5"/>
        <v>-20.559446295581797</v>
      </c>
      <c r="I17" s="57"/>
      <c r="J17" s="41">
        <v>12226.437902999991</v>
      </c>
      <c r="K17" s="41">
        <v>12141.579589000012</v>
      </c>
      <c r="L17" s="55">
        <f t="shared" si="6"/>
        <v>1.8492818945006069</v>
      </c>
    </row>
    <row r="18" spans="1:12" s="22" customFormat="1" ht="15" customHeight="1" x14ac:dyDescent="0.2">
      <c r="A18" s="120"/>
      <c r="B18" s="39" t="s">
        <v>59</v>
      </c>
      <c r="C18" s="41">
        <v>1279.8835369999997</v>
      </c>
      <c r="D18" s="41">
        <v>1581.1723020000002</v>
      </c>
      <c r="E18" s="41">
        <v>1311.6584989999999</v>
      </c>
      <c r="F18" s="55">
        <f t="shared" si="3"/>
        <v>1.2368467749617</v>
      </c>
      <c r="G18" s="56">
        <f t="shared" si="4"/>
        <v>31.774962000000187</v>
      </c>
      <c r="H18" s="57">
        <f t="shared" si="5"/>
        <v>2.4826447939536389</v>
      </c>
      <c r="I18" s="57"/>
      <c r="J18" s="41">
        <v>9260.9797360000011</v>
      </c>
      <c r="K18" s="41">
        <v>9226.5042870000016</v>
      </c>
      <c r="L18" s="55">
        <f t="shared" si="6"/>
        <v>1.4052872776899206</v>
      </c>
    </row>
    <row r="19" spans="1:12" s="22" customFormat="1" ht="15" customHeight="1" x14ac:dyDescent="0.2">
      <c r="A19" s="120"/>
      <c r="B19" s="39" t="s">
        <v>64</v>
      </c>
      <c r="C19" s="41">
        <v>1433.5130510000001</v>
      </c>
      <c r="D19" s="41">
        <v>1525.7721710000005</v>
      </c>
      <c r="E19" s="41">
        <v>1351.2674429999995</v>
      </c>
      <c r="F19" s="55">
        <f t="shared" si="3"/>
        <v>1.2741965841409857</v>
      </c>
      <c r="G19" s="56">
        <f t="shared" si="4"/>
        <v>-82.24560800000063</v>
      </c>
      <c r="H19" s="57">
        <f t="shared" si="5"/>
        <v>-5.7373463005884151</v>
      </c>
      <c r="I19" s="57"/>
      <c r="J19" s="41">
        <v>8439.2225679999956</v>
      </c>
      <c r="K19" s="41">
        <v>8398.5405869999995</v>
      </c>
      <c r="L19" s="55">
        <f t="shared" si="6"/>
        <v>1.2791802692491976</v>
      </c>
    </row>
    <row r="20" spans="1:12" s="22" customFormat="1" ht="15" customHeight="1" x14ac:dyDescent="0.2">
      <c r="A20" s="120"/>
      <c r="B20" s="39" t="s">
        <v>168</v>
      </c>
      <c r="C20" s="41">
        <v>1541.8247950000002</v>
      </c>
      <c r="D20" s="41">
        <v>1436.8460119999991</v>
      </c>
      <c r="E20" s="41">
        <v>1260.8204600000001</v>
      </c>
      <c r="F20" s="55">
        <f t="shared" si="3"/>
        <v>1.1889083331870574</v>
      </c>
      <c r="G20" s="56">
        <f t="shared" si="4"/>
        <v>-281.00433500000008</v>
      </c>
      <c r="H20" s="57">
        <f t="shared" si="5"/>
        <v>-18.225438837880411</v>
      </c>
      <c r="I20" s="57"/>
      <c r="J20" s="41">
        <v>8584.3187439999947</v>
      </c>
      <c r="K20" s="41">
        <v>7990.9971640000094</v>
      </c>
      <c r="L20" s="55">
        <f t="shared" si="6"/>
        <v>1.2171074007354925</v>
      </c>
    </row>
    <row r="21" spans="1:12" s="22" customFormat="1" ht="15" customHeight="1" x14ac:dyDescent="0.2">
      <c r="A21" s="120"/>
      <c r="B21" s="39" t="s">
        <v>69</v>
      </c>
      <c r="C21" s="41">
        <v>1167.8785979999998</v>
      </c>
      <c r="D21" s="41">
        <v>1274.7200680000003</v>
      </c>
      <c r="E21" s="41">
        <v>1106.3021410000003</v>
      </c>
      <c r="F21" s="55">
        <f t="shared" si="3"/>
        <v>1.0432031174823919</v>
      </c>
      <c r="G21" s="56">
        <f t="shared" si="4"/>
        <v>-61.576456999999436</v>
      </c>
      <c r="H21" s="57">
        <f t="shared" si="5"/>
        <v>-5.2725049594580762</v>
      </c>
      <c r="I21" s="57"/>
      <c r="J21" s="41">
        <v>7547.5045980000095</v>
      </c>
      <c r="K21" s="41">
        <v>7204.9377090000053</v>
      </c>
      <c r="L21" s="55">
        <f t="shared" si="6"/>
        <v>1.0973828206281815</v>
      </c>
    </row>
    <row r="22" spans="1:12" s="22" customFormat="1" ht="15" customHeight="1" x14ac:dyDescent="0.2">
      <c r="A22" s="120"/>
      <c r="B22" s="39" t="s">
        <v>67</v>
      </c>
      <c r="C22" s="41">
        <v>1005.907348</v>
      </c>
      <c r="D22" s="41">
        <v>1254.4588900000001</v>
      </c>
      <c r="E22" s="41">
        <v>1167.830469</v>
      </c>
      <c r="F22" s="55">
        <f t="shared" si="3"/>
        <v>1.1012221171790386</v>
      </c>
      <c r="G22" s="56">
        <f t="shared" si="4"/>
        <v>161.92312100000004</v>
      </c>
      <c r="H22" s="57">
        <f t="shared" si="5"/>
        <v>16.09722021833765</v>
      </c>
      <c r="I22" s="57"/>
      <c r="J22" s="41">
        <v>6201.7079109999968</v>
      </c>
      <c r="K22" s="41">
        <v>6796.0773219999955</v>
      </c>
      <c r="L22" s="55">
        <f t="shared" si="6"/>
        <v>1.0351093655546229</v>
      </c>
    </row>
    <row r="23" spans="1:12" s="22" customFormat="1" ht="15" customHeight="1" x14ac:dyDescent="0.2">
      <c r="A23" s="120"/>
      <c r="B23" s="39" t="s">
        <v>65</v>
      </c>
      <c r="C23" s="41">
        <v>1093.8349619999999</v>
      </c>
      <c r="D23" s="41">
        <v>1006.8869150000003</v>
      </c>
      <c r="E23" s="41">
        <v>948.60949099999959</v>
      </c>
      <c r="F23" s="55">
        <f t="shared" si="3"/>
        <v>0.8945046218477708</v>
      </c>
      <c r="G23" s="56">
        <f t="shared" si="4"/>
        <v>-145.22547100000031</v>
      </c>
      <c r="H23" s="57">
        <f t="shared" si="5"/>
        <v>-13.276726018563698</v>
      </c>
      <c r="I23" s="57"/>
      <c r="J23" s="41">
        <v>7162.2471700000024</v>
      </c>
      <c r="K23" s="41">
        <v>6365.2218210000046</v>
      </c>
      <c r="L23" s="55">
        <f t="shared" si="6"/>
        <v>0.96948583845876379</v>
      </c>
    </row>
    <row r="24" spans="1:12" s="22" customFormat="1" ht="15" customHeight="1" x14ac:dyDescent="0.2">
      <c r="A24" s="120"/>
      <c r="B24" s="39" t="s">
        <v>70</v>
      </c>
      <c r="C24" s="41">
        <v>726.14423599999998</v>
      </c>
      <c r="D24" s="41">
        <v>927.48507699999993</v>
      </c>
      <c r="E24" s="41">
        <v>851.68914299999994</v>
      </c>
      <c r="F24" s="55">
        <f t="shared" si="3"/>
        <v>0.80311222059137843</v>
      </c>
      <c r="G24" s="56">
        <f t="shared" si="4"/>
        <v>125.54490699999997</v>
      </c>
      <c r="H24" s="57">
        <f t="shared" si="5"/>
        <v>17.289252021274734</v>
      </c>
      <c r="I24" s="57"/>
      <c r="J24" s="41">
        <v>4437.2894020000003</v>
      </c>
      <c r="K24" s="41">
        <v>5102.6045550000017</v>
      </c>
      <c r="L24" s="55">
        <f t="shared" si="6"/>
        <v>0.77717682029665758</v>
      </c>
    </row>
    <row r="25" spans="1:12" s="22" customFormat="1" ht="15" customHeight="1" x14ac:dyDescent="0.2">
      <c r="A25" s="120"/>
      <c r="B25" s="39" t="s">
        <v>71</v>
      </c>
      <c r="C25" s="41">
        <v>240.83573099999987</v>
      </c>
      <c r="D25" s="41">
        <v>210.54393399999995</v>
      </c>
      <c r="E25" s="41">
        <v>223.92715799999991</v>
      </c>
      <c r="F25" s="55">
        <f t="shared" si="3"/>
        <v>0.21115525375682334</v>
      </c>
      <c r="G25" s="56">
        <f t="shared" si="4"/>
        <v>-16.908572999999961</v>
      </c>
      <c r="H25" s="57">
        <f t="shared" si="5"/>
        <v>-7.0207908642924632</v>
      </c>
      <c r="I25" s="57"/>
      <c r="J25" s="41">
        <v>1513.4803109999998</v>
      </c>
      <c r="K25" s="41">
        <v>1426.8254979999999</v>
      </c>
      <c r="L25" s="55">
        <f t="shared" si="6"/>
        <v>0.21731954567540157</v>
      </c>
    </row>
    <row r="26" spans="1:12" s="76" customFormat="1" ht="15" customHeight="1" x14ac:dyDescent="0.2">
      <c r="A26" s="120"/>
      <c r="B26" s="39" t="s">
        <v>63</v>
      </c>
      <c r="C26" s="41">
        <v>4839.0535400000026</v>
      </c>
      <c r="D26" s="41">
        <v>5161.920081000002</v>
      </c>
      <c r="E26" s="41">
        <v>4928.8173629999965</v>
      </c>
      <c r="F26" s="55">
        <f>E26/$E$7*100</f>
        <v>4.6476974490307317</v>
      </c>
      <c r="G26" s="56">
        <f>E26-C26</f>
        <v>89.763822999993863</v>
      </c>
      <c r="H26" s="57">
        <f>(G26/C26)*100</f>
        <v>1.8549871841259649</v>
      </c>
      <c r="I26" s="57"/>
      <c r="J26" s="41">
        <v>27156.655940999994</v>
      </c>
      <c r="K26" s="41">
        <v>30065.308017999967</v>
      </c>
      <c r="L26" s="55">
        <f>K26/$K$7*100</f>
        <v>4.5792418822212282</v>
      </c>
    </row>
    <row r="27" spans="1:12" s="22" customFormat="1" ht="6" customHeight="1" x14ac:dyDescent="0.2">
      <c r="A27" s="120"/>
      <c r="B27" s="39"/>
      <c r="C27" s="141"/>
      <c r="D27" s="141"/>
      <c r="E27" s="141"/>
      <c r="F27" s="55"/>
      <c r="G27" s="56"/>
      <c r="H27" s="57"/>
      <c r="I27" s="57"/>
      <c r="J27" s="141"/>
      <c r="K27" s="141"/>
      <c r="L27" s="55"/>
    </row>
    <row r="28" spans="1:12" s="23" customFormat="1" ht="15" customHeight="1" x14ac:dyDescent="0.2">
      <c r="A28" s="58" t="s">
        <v>53</v>
      </c>
      <c r="B28" s="59"/>
      <c r="C28" s="59">
        <f>SUM(C29:C35)</f>
        <v>7626.5444870000001</v>
      </c>
      <c r="D28" s="59">
        <f t="shared" ref="D28:E28" si="7">SUM(D29:D35)</f>
        <v>9805.7126619999999</v>
      </c>
      <c r="E28" s="59">
        <f t="shared" si="7"/>
        <v>8961.806129999999</v>
      </c>
      <c r="F28" s="60">
        <f>E28/$E$5*100</f>
        <v>7.3625358244371251</v>
      </c>
      <c r="G28" s="61">
        <f>E28-C28</f>
        <v>1335.2616429999989</v>
      </c>
      <c r="H28" s="62">
        <f>(G28/C28)*100</f>
        <v>17.508081743652706</v>
      </c>
      <c r="I28" s="62"/>
      <c r="J28" s="59">
        <f>SUM(J29:J35)</f>
        <v>47787.982768999995</v>
      </c>
      <c r="K28" s="59">
        <f t="shared" ref="K28" si="8">SUM(K29:K35)</f>
        <v>53192.535102000002</v>
      </c>
      <c r="L28" s="60">
        <f>K28/$K$5*100</f>
        <v>6.9971934262704485</v>
      </c>
    </row>
    <row r="29" spans="1:12" s="74" customFormat="1" ht="15" customHeight="1" x14ac:dyDescent="0.2">
      <c r="A29" s="123"/>
      <c r="B29" s="40" t="s">
        <v>169</v>
      </c>
      <c r="C29" s="41">
        <v>5557.0816670000013</v>
      </c>
      <c r="D29" s="41">
        <v>7367.1772060000003</v>
      </c>
      <c r="E29" s="41">
        <v>6929.8362950000001</v>
      </c>
      <c r="F29" s="75">
        <f>E29/$E$28*100</f>
        <v>77.32633572380125</v>
      </c>
      <c r="G29" s="124">
        <f>E29-C29</f>
        <v>1372.7546279999988</v>
      </c>
      <c r="H29" s="125">
        <f>(G29/C29)*100</f>
        <v>24.702797444059922</v>
      </c>
      <c r="I29" s="125"/>
      <c r="J29" s="41">
        <v>35228.376195999997</v>
      </c>
      <c r="K29" s="41">
        <v>39408.249506000007</v>
      </c>
      <c r="L29" s="75">
        <f>K29/$K$28*100</f>
        <v>74.086052545591656</v>
      </c>
    </row>
    <row r="30" spans="1:12" s="22" customFormat="1" ht="15" customHeight="1" x14ac:dyDescent="0.2">
      <c r="A30" s="120"/>
      <c r="B30" s="39" t="s">
        <v>72</v>
      </c>
      <c r="C30" s="41">
        <v>316.38561999999996</v>
      </c>
      <c r="D30" s="41">
        <v>312.63216</v>
      </c>
      <c r="E30" s="41">
        <v>246.44675400000006</v>
      </c>
      <c r="F30" s="55">
        <f t="shared" ref="F30:F34" si="9">E30/$E$28*100</f>
        <v>2.7499674778168859</v>
      </c>
      <c r="G30" s="56">
        <f t="shared" ref="G30:G35" si="10">E30-C30</f>
        <v>-69.938865999999905</v>
      </c>
      <c r="H30" s="57">
        <f t="shared" ref="H30:H35" si="11">(G30/C30)*100</f>
        <v>-22.105576732596099</v>
      </c>
      <c r="I30" s="57"/>
      <c r="J30" s="41">
        <v>2184.4547409999996</v>
      </c>
      <c r="K30" s="41">
        <v>2267.2204580000002</v>
      </c>
      <c r="L30" s="55">
        <f t="shared" ref="L30:L35" si="12">K30/$K$28*100</f>
        <v>4.262290664756744</v>
      </c>
    </row>
    <row r="31" spans="1:12" s="22" customFormat="1" ht="15" customHeight="1" x14ac:dyDescent="0.2">
      <c r="A31" s="120"/>
      <c r="B31" s="39" t="s">
        <v>74</v>
      </c>
      <c r="C31" s="41">
        <v>354.49817499999995</v>
      </c>
      <c r="D31" s="41">
        <v>400.02040500000015</v>
      </c>
      <c r="E31" s="41">
        <v>301.09260200000006</v>
      </c>
      <c r="F31" s="55">
        <f t="shared" si="9"/>
        <v>3.3597312598861153</v>
      </c>
      <c r="G31" s="56">
        <f t="shared" si="10"/>
        <v>-53.40557299999989</v>
      </c>
      <c r="H31" s="57">
        <f t="shared" si="11"/>
        <v>-15.065119305621218</v>
      </c>
      <c r="I31" s="57"/>
      <c r="J31" s="41">
        <v>1825.4619430000002</v>
      </c>
      <c r="K31" s="41">
        <v>1983.8243829999999</v>
      </c>
      <c r="L31" s="55">
        <f t="shared" si="12"/>
        <v>3.7295165180525669</v>
      </c>
    </row>
    <row r="32" spans="1:12" s="22" customFormat="1" ht="15" customHeight="1" x14ac:dyDescent="0.2">
      <c r="A32" s="120"/>
      <c r="B32" s="39" t="s">
        <v>75</v>
      </c>
      <c r="C32" s="41">
        <v>258.219335</v>
      </c>
      <c r="D32" s="41">
        <v>300.1054870000001</v>
      </c>
      <c r="E32" s="41">
        <v>247.09845700000002</v>
      </c>
      <c r="F32" s="55">
        <f t="shared" si="9"/>
        <v>2.7572394829299891</v>
      </c>
      <c r="G32" s="56">
        <f t="shared" si="10"/>
        <v>-11.120877999999976</v>
      </c>
      <c r="H32" s="57">
        <f t="shared" si="11"/>
        <v>-4.3067565021805887</v>
      </c>
      <c r="I32" s="57"/>
      <c r="J32" s="41">
        <v>1564.3812249999996</v>
      </c>
      <c r="K32" s="41">
        <v>1426.8475230000004</v>
      </c>
      <c r="L32" s="55">
        <f t="shared" si="12"/>
        <v>2.6824206070718968</v>
      </c>
    </row>
    <row r="33" spans="1:12" s="22" customFormat="1" ht="15" customHeight="1" x14ac:dyDescent="0.2">
      <c r="A33" s="120"/>
      <c r="B33" s="39" t="s">
        <v>73</v>
      </c>
      <c r="C33" s="41">
        <v>173.17350000000002</v>
      </c>
      <c r="D33" s="41">
        <v>263.43426300000004</v>
      </c>
      <c r="E33" s="41">
        <v>195.45447600000003</v>
      </c>
      <c r="F33" s="55">
        <f t="shared" si="9"/>
        <v>2.1809719287020557</v>
      </c>
      <c r="G33" s="56">
        <f t="shared" si="10"/>
        <v>22.28097600000001</v>
      </c>
      <c r="H33" s="57">
        <f t="shared" si="11"/>
        <v>12.866273419431963</v>
      </c>
      <c r="I33" s="57"/>
      <c r="J33" s="41">
        <v>1176.9766389999995</v>
      </c>
      <c r="K33" s="41">
        <v>1277.7399679999994</v>
      </c>
      <c r="L33" s="55">
        <f t="shared" si="12"/>
        <v>2.4021039146749699</v>
      </c>
    </row>
    <row r="34" spans="1:12" s="22" customFormat="1" ht="15" customHeight="1" x14ac:dyDescent="0.2">
      <c r="A34" s="120"/>
      <c r="B34" s="39" t="s">
        <v>76</v>
      </c>
      <c r="C34" s="41">
        <v>29.149604999999998</v>
      </c>
      <c r="D34" s="41">
        <v>50.354419000000007</v>
      </c>
      <c r="E34" s="41">
        <v>24.273213999999999</v>
      </c>
      <c r="F34" s="55">
        <f t="shared" si="9"/>
        <v>0.27085180875252879</v>
      </c>
      <c r="G34" s="56">
        <f t="shared" si="10"/>
        <v>-4.8763909999999981</v>
      </c>
      <c r="H34" s="57">
        <f t="shared" si="11"/>
        <v>-16.728840751015316</v>
      </c>
      <c r="I34" s="57"/>
      <c r="J34" s="41">
        <v>240.618831</v>
      </c>
      <c r="K34" s="41">
        <v>207.80033400000005</v>
      </c>
      <c r="L34" s="55">
        <f t="shared" si="12"/>
        <v>0.39065694763659964</v>
      </c>
    </row>
    <row r="35" spans="1:12" s="76" customFormat="1" ht="15" customHeight="1" x14ac:dyDescent="0.2">
      <c r="A35" s="120"/>
      <c r="B35" s="39" t="s">
        <v>134</v>
      </c>
      <c r="C35" s="41">
        <v>938.03658500000006</v>
      </c>
      <c r="D35" s="41">
        <v>1111.9887220000003</v>
      </c>
      <c r="E35" s="41">
        <v>1017.6043319999999</v>
      </c>
      <c r="F35" s="55">
        <f>E35/$E$28*100</f>
        <v>11.354902318111183</v>
      </c>
      <c r="G35" s="56">
        <f t="shared" si="10"/>
        <v>79.567746999999827</v>
      </c>
      <c r="H35" s="57">
        <f t="shared" si="11"/>
        <v>8.4823713991922638</v>
      </c>
      <c r="I35" s="57"/>
      <c r="J35" s="41">
        <v>5567.7131939999981</v>
      </c>
      <c r="K35" s="41">
        <v>6620.8529299999955</v>
      </c>
      <c r="L35" s="55">
        <f t="shared" si="12"/>
        <v>12.446958802215569</v>
      </c>
    </row>
    <row r="36" spans="1:12" s="22" customFormat="1" ht="6" customHeight="1" x14ac:dyDescent="0.2">
      <c r="A36" s="120"/>
      <c r="B36" s="39"/>
      <c r="C36" s="54"/>
      <c r="D36" s="54"/>
      <c r="E36" s="54"/>
      <c r="F36" s="55"/>
      <c r="G36" s="56"/>
      <c r="H36" s="57"/>
      <c r="I36" s="57"/>
      <c r="J36" s="106"/>
      <c r="K36" s="106"/>
      <c r="L36" s="55"/>
    </row>
    <row r="37" spans="1:12" s="23" customFormat="1" ht="15" customHeight="1" x14ac:dyDescent="0.2">
      <c r="A37" s="58" t="s">
        <v>54</v>
      </c>
      <c r="B37" s="59"/>
      <c r="C37" s="59">
        <f>SUM(C38:C44)</f>
        <v>8020.093546000001</v>
      </c>
      <c r="D37" s="59">
        <f t="shared" ref="D37:E37" si="13">SUM(D38:D44)</f>
        <v>5873.126542</v>
      </c>
      <c r="E37" s="59">
        <f t="shared" si="13"/>
        <v>5714.6584890000004</v>
      </c>
      <c r="F37" s="60">
        <f>E37/$E$5*100</f>
        <v>4.6948547245226155</v>
      </c>
      <c r="G37" s="61">
        <f>E37-C37</f>
        <v>-2305.4350570000006</v>
      </c>
      <c r="H37" s="62">
        <f>(G37/C37)*100</f>
        <v>-28.745737737059564</v>
      </c>
      <c r="I37" s="62"/>
      <c r="J37" s="59">
        <f>SUM(J38:J44)</f>
        <v>55324.378358000016</v>
      </c>
      <c r="K37" s="59">
        <f>SUM(K38:K44)</f>
        <v>44194.464999999997</v>
      </c>
      <c r="L37" s="60">
        <f>K37/$K$5*100</f>
        <v>5.8135454417157924</v>
      </c>
    </row>
    <row r="38" spans="1:12" s="22" customFormat="1" ht="15" customHeight="1" x14ac:dyDescent="0.2">
      <c r="A38" s="120"/>
      <c r="B38" s="39" t="s">
        <v>79</v>
      </c>
      <c r="C38" s="41">
        <v>4647.9123320000008</v>
      </c>
      <c r="D38" s="41">
        <v>2388.0655660000002</v>
      </c>
      <c r="E38" s="41">
        <v>3416.331831</v>
      </c>
      <c r="F38" s="55">
        <f>E38/$E$37*100</f>
        <v>59.781907135413427</v>
      </c>
      <c r="G38" s="56">
        <f>E38-C38</f>
        <v>-1231.5805010000008</v>
      </c>
      <c r="H38" s="57">
        <f>(G38/C38)*100</f>
        <v>-26.497498511768413</v>
      </c>
      <c r="I38" s="57"/>
      <c r="J38" s="41">
        <v>32014.615614000006</v>
      </c>
      <c r="K38" s="41">
        <v>25857.844348999999</v>
      </c>
      <c r="L38" s="55">
        <f>K38/$K$37*100</f>
        <v>58.509237183887173</v>
      </c>
    </row>
    <row r="39" spans="1:12" s="22" customFormat="1" ht="15" customHeight="1" x14ac:dyDescent="0.2">
      <c r="A39" s="120"/>
      <c r="B39" s="39" t="s">
        <v>77</v>
      </c>
      <c r="C39" s="41">
        <v>2104.8915160000001</v>
      </c>
      <c r="D39" s="41">
        <v>1807.1400899999999</v>
      </c>
      <c r="E39" s="41">
        <v>1205.1467109999999</v>
      </c>
      <c r="F39" s="55">
        <f t="shared" ref="F39:F44" si="14">E39/$E$37*100</f>
        <v>21.088691709570327</v>
      </c>
      <c r="G39" s="56">
        <f t="shared" ref="G39:G44" si="15">E39-C39</f>
        <v>-899.74480500000027</v>
      </c>
      <c r="H39" s="57">
        <f t="shared" ref="H39:H44" si="16">(G39/C39)*100</f>
        <v>-42.745424082938825</v>
      </c>
      <c r="I39" s="57"/>
      <c r="J39" s="41">
        <v>15518.078151000003</v>
      </c>
      <c r="K39" s="41">
        <v>10132.822855999999</v>
      </c>
      <c r="L39" s="55">
        <f t="shared" ref="L39:L44" si="17">K39/$K$37*100</f>
        <v>22.927809751741535</v>
      </c>
    </row>
    <row r="40" spans="1:12" s="22" customFormat="1" ht="15" customHeight="1" x14ac:dyDescent="0.2">
      <c r="A40" s="120"/>
      <c r="B40" s="39" t="s">
        <v>133</v>
      </c>
      <c r="C40" s="41">
        <v>818.47445300000015</v>
      </c>
      <c r="D40" s="41">
        <v>754.26463799999999</v>
      </c>
      <c r="E40" s="41">
        <v>773.87270699999999</v>
      </c>
      <c r="F40" s="55">
        <f t="shared" si="14"/>
        <v>13.541888959587133</v>
      </c>
      <c r="G40" s="56">
        <f t="shared" si="15"/>
        <v>-44.601746000000162</v>
      </c>
      <c r="H40" s="57">
        <f t="shared" si="16"/>
        <v>-5.4493754614476835</v>
      </c>
      <c r="I40" s="57"/>
      <c r="J40" s="41">
        <v>4512.1527520000009</v>
      </c>
      <c r="K40" s="41">
        <v>4068.2248819999995</v>
      </c>
      <c r="L40" s="55">
        <f t="shared" si="17"/>
        <v>9.2052814351299421</v>
      </c>
    </row>
    <row r="41" spans="1:12" s="22" customFormat="1" ht="15" customHeight="1" x14ac:dyDescent="0.2">
      <c r="A41" s="120"/>
      <c r="B41" s="39" t="s">
        <v>170</v>
      </c>
      <c r="C41" s="41">
        <v>98.452334000000008</v>
      </c>
      <c r="D41" s="41">
        <v>647.80752099999995</v>
      </c>
      <c r="E41" s="41">
        <v>49.239420000000003</v>
      </c>
      <c r="F41" s="55">
        <f t="shared" si="14"/>
        <v>0.86163364083400085</v>
      </c>
      <c r="G41" s="56">
        <f t="shared" si="15"/>
        <v>-49.212914000000005</v>
      </c>
      <c r="H41" s="57">
        <f t="shared" si="16"/>
        <v>-49.9865386634714</v>
      </c>
      <c r="I41" s="57"/>
      <c r="J41" s="41">
        <v>1138.2736729999999</v>
      </c>
      <c r="K41" s="41">
        <v>2417.9237000000003</v>
      </c>
      <c r="L41" s="55">
        <f t="shared" si="17"/>
        <v>5.471100736257358</v>
      </c>
    </row>
    <row r="42" spans="1:12" s="22" customFormat="1" ht="15" customHeight="1" x14ac:dyDescent="0.2">
      <c r="A42" s="120"/>
      <c r="B42" s="39" t="s">
        <v>80</v>
      </c>
      <c r="C42" s="41">
        <v>213.37886299999997</v>
      </c>
      <c r="D42" s="41">
        <v>147.41324100000003</v>
      </c>
      <c r="E42" s="41">
        <v>150.78115700000006</v>
      </c>
      <c r="F42" s="55">
        <f t="shared" si="14"/>
        <v>2.6384981235577745</v>
      </c>
      <c r="G42" s="56">
        <f t="shared" si="15"/>
        <v>-62.597705999999903</v>
      </c>
      <c r="H42" s="57">
        <f t="shared" si="16"/>
        <v>-29.336413700920279</v>
      </c>
      <c r="I42" s="57"/>
      <c r="J42" s="41">
        <v>1207.437177</v>
      </c>
      <c r="K42" s="41">
        <v>1062.0271050000001</v>
      </c>
      <c r="L42" s="55">
        <f t="shared" si="17"/>
        <v>2.4030771839867282</v>
      </c>
    </row>
    <row r="43" spans="1:12" s="22" customFormat="1" ht="15" customHeight="1" x14ac:dyDescent="0.2">
      <c r="A43" s="120"/>
      <c r="B43" s="39" t="s">
        <v>135</v>
      </c>
      <c r="C43" s="41">
        <v>124.16423400000001</v>
      </c>
      <c r="D43" s="41">
        <v>127.29333700000008</v>
      </c>
      <c r="E43" s="41">
        <v>118.63040100000001</v>
      </c>
      <c r="F43" s="55">
        <f t="shared" si="14"/>
        <v>2.0758965951919719</v>
      </c>
      <c r="G43" s="56">
        <f t="shared" si="15"/>
        <v>-5.5338330000000013</v>
      </c>
      <c r="H43" s="57">
        <f t="shared" si="16"/>
        <v>-4.456865573704583</v>
      </c>
      <c r="I43" s="57"/>
      <c r="J43" s="41">
        <v>851.71919900000034</v>
      </c>
      <c r="K43" s="41">
        <v>650.97037499999988</v>
      </c>
      <c r="L43" s="55">
        <f t="shared" si="17"/>
        <v>1.4729681081103707</v>
      </c>
    </row>
    <row r="44" spans="1:12" s="76" customFormat="1" ht="15" customHeight="1" x14ac:dyDescent="0.2">
      <c r="A44" s="120"/>
      <c r="B44" s="39" t="s">
        <v>78</v>
      </c>
      <c r="C44" s="41">
        <v>12.819813999999999</v>
      </c>
      <c r="D44" s="41">
        <v>1.1421489999999999</v>
      </c>
      <c r="E44" s="41">
        <v>0.65626200000000001</v>
      </c>
      <c r="F44" s="55">
        <f t="shared" si="14"/>
        <v>1.1483835845365421E-2</v>
      </c>
      <c r="G44" s="56">
        <f t="shared" si="15"/>
        <v>-12.163551999999999</v>
      </c>
      <c r="H44" s="57">
        <f t="shared" si="16"/>
        <v>-94.880877366863515</v>
      </c>
      <c r="I44" s="57"/>
      <c r="J44" s="41">
        <v>82.101792000000003</v>
      </c>
      <c r="K44" s="41">
        <v>4.6517330000000001</v>
      </c>
      <c r="L44" s="55">
        <f t="shared" si="17"/>
        <v>1.0525600886898395E-2</v>
      </c>
    </row>
    <row r="45" spans="1:12" s="22" customFormat="1" ht="6" customHeight="1" x14ac:dyDescent="0.2">
      <c r="A45" s="120"/>
      <c r="B45" s="39"/>
      <c r="C45" s="54"/>
      <c r="D45" s="54"/>
      <c r="E45" s="54"/>
      <c r="F45" s="55"/>
      <c r="G45" s="56"/>
      <c r="H45" s="57"/>
      <c r="I45" s="57"/>
      <c r="J45" s="54"/>
      <c r="K45" s="54"/>
      <c r="L45" s="55"/>
    </row>
    <row r="46" spans="1:12" s="23" customFormat="1" ht="15" customHeight="1" x14ac:dyDescent="0.2">
      <c r="A46" s="58" t="s">
        <v>55</v>
      </c>
      <c r="B46" s="59"/>
      <c r="C46" s="133">
        <v>732.73548899999992</v>
      </c>
      <c r="D46" s="133">
        <v>931.51409699999988</v>
      </c>
      <c r="E46" s="133">
        <v>996.68281500000023</v>
      </c>
      <c r="F46" s="60">
        <f>E46/$E$5*100</f>
        <v>0.81882076275603854</v>
      </c>
      <c r="G46" s="61">
        <f>E46-C46</f>
        <v>263.94732600000032</v>
      </c>
      <c r="H46" s="62">
        <f>(G46/C46)*100</f>
        <v>36.022183988961991</v>
      </c>
      <c r="I46" s="62"/>
      <c r="J46" s="133">
        <v>4929.6568439999992</v>
      </c>
      <c r="K46" s="133">
        <v>6254.6999349999996</v>
      </c>
      <c r="L46" s="60">
        <f>K46/$K$5*100</f>
        <v>0.82277231541142792</v>
      </c>
    </row>
    <row r="47" spans="1:12" x14ac:dyDescent="0.2">
      <c r="C47" s="31"/>
      <c r="D47" s="31"/>
      <c r="E47" s="31"/>
    </row>
    <row r="48" spans="1:12" x14ac:dyDescent="0.2">
      <c r="C48" s="31"/>
      <c r="D48" s="31"/>
      <c r="E48" s="31"/>
      <c r="G48" s="31"/>
      <c r="H48" s="31"/>
      <c r="I48" s="31"/>
      <c r="J48" s="31"/>
      <c r="K48" s="31"/>
    </row>
    <row r="49" spans="3:11" x14ac:dyDescent="0.2">
      <c r="C49" s="140"/>
      <c r="D49" s="140"/>
      <c r="E49" s="140"/>
      <c r="J49" s="140"/>
      <c r="K49" s="14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view="pageBreakPreview" zoomScaleNormal="100" zoomScaleSheetLayoutView="100" workbookViewId="0">
      <pane xSplit="2" topLeftCell="C1" activePane="topRight" state="frozen"/>
      <selection activeCell="F34" sqref="F34"/>
      <selection pane="topRight" activeCell="J5" sqref="J5:K5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7109375" style="21" bestFit="1" customWidth="1"/>
    <col min="8" max="8" width="8" style="21" bestFit="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6384" width="9.140625" style="21"/>
  </cols>
  <sheetData>
    <row r="1" spans="1:12" x14ac:dyDescent="0.2">
      <c r="A1" s="92" t="s">
        <v>128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2" customFormat="1" x14ac:dyDescent="0.2">
      <c r="A3" s="29"/>
      <c r="B3" s="30"/>
      <c r="C3" s="153" t="s">
        <v>122</v>
      </c>
      <c r="D3" s="153"/>
      <c r="E3" s="153"/>
      <c r="F3" s="13"/>
      <c r="G3" s="154" t="s">
        <v>0</v>
      </c>
      <c r="H3" s="154"/>
      <c r="I3" s="14"/>
      <c r="J3" s="153" t="s">
        <v>122</v>
      </c>
      <c r="K3" s="153"/>
      <c r="L3" s="153"/>
    </row>
    <row r="4" spans="1:12" s="22" customFormat="1" ht="24" x14ac:dyDescent="0.2">
      <c r="A4" s="29"/>
      <c r="B4" s="28" t="s">
        <v>130</v>
      </c>
      <c r="C4" s="17" t="s">
        <v>178</v>
      </c>
      <c r="D4" s="17" t="s">
        <v>175</v>
      </c>
      <c r="E4" s="17" t="s">
        <v>179</v>
      </c>
      <c r="F4" s="18" t="s">
        <v>116</v>
      </c>
      <c r="G4" s="19" t="s">
        <v>123</v>
      </c>
      <c r="H4" s="20" t="s">
        <v>2</v>
      </c>
      <c r="I4" s="20"/>
      <c r="J4" s="17" t="s">
        <v>180</v>
      </c>
      <c r="K4" s="17" t="s">
        <v>181</v>
      </c>
      <c r="L4" s="18" t="s">
        <v>116</v>
      </c>
    </row>
    <row r="5" spans="1:12" s="22" customFormat="1" ht="15" customHeight="1" x14ac:dyDescent="0.2">
      <c r="A5" s="86" t="s">
        <v>56</v>
      </c>
      <c r="B5" s="81"/>
      <c r="C5" s="81">
        <v>111740.28697299999</v>
      </c>
      <c r="D5" s="81">
        <v>125857.686971</v>
      </c>
      <c r="E5" s="81">
        <v>113130.08774</v>
      </c>
      <c r="F5" s="85">
        <v>100</v>
      </c>
      <c r="G5" s="84">
        <f>E5-C5</f>
        <v>1389.8007670000079</v>
      </c>
      <c r="H5" s="85">
        <f>(G5/C5)*100</f>
        <v>1.2437776961641669</v>
      </c>
      <c r="I5" s="82"/>
      <c r="J5" s="81">
        <v>665110.03872500011</v>
      </c>
      <c r="K5" s="81">
        <v>704672.039797</v>
      </c>
      <c r="L5" s="85">
        <v>100</v>
      </c>
    </row>
    <row r="6" spans="1:12" s="22" customFormat="1" ht="6" customHeight="1" x14ac:dyDescent="0.2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s="23" customFormat="1" ht="15" customHeight="1" x14ac:dyDescent="0.2">
      <c r="A7" s="34" t="s">
        <v>52</v>
      </c>
      <c r="B7" s="59"/>
      <c r="C7" s="59">
        <f>SUM(C8:C26)</f>
        <v>92603.649842999992</v>
      </c>
      <c r="D7" s="59">
        <f t="shared" ref="D7:E7" si="0">SUM(D8:D26)</f>
        <v>106252.27241199998</v>
      </c>
      <c r="E7" s="59">
        <f t="shared" si="0"/>
        <v>95935.559653000004</v>
      </c>
      <c r="F7" s="61">
        <f>E7/$E$5*100</f>
        <v>84.801100723516512</v>
      </c>
      <c r="G7" s="62">
        <f>E7-C7</f>
        <v>3331.9098100000119</v>
      </c>
      <c r="H7" s="62">
        <f>(G7/C7)*100</f>
        <v>3.5980329238090767</v>
      </c>
      <c r="I7" s="59"/>
      <c r="J7" s="59">
        <f t="shared" ref="J7" si="1">SUM(J8:J26)</f>
        <v>553517.41062800016</v>
      </c>
      <c r="K7" s="59">
        <f t="shared" ref="K7" si="2">SUM(K8:K26)</f>
        <v>594381.11558299954</v>
      </c>
      <c r="L7" s="60">
        <f>K7/$K$5*100</f>
        <v>84.348616379646231</v>
      </c>
    </row>
    <row r="8" spans="1:12" s="22" customFormat="1" ht="15" customHeight="1" x14ac:dyDescent="0.2">
      <c r="A8" s="120"/>
      <c r="B8" s="39" t="s">
        <v>57</v>
      </c>
      <c r="C8" s="41">
        <v>36012.383365999995</v>
      </c>
      <c r="D8" s="41">
        <v>50420.335582999971</v>
      </c>
      <c r="E8" s="41">
        <v>39811.129911999982</v>
      </c>
      <c r="F8" s="55">
        <f>E8/$E$7*100</f>
        <v>41.497782528185887</v>
      </c>
      <c r="G8" s="56">
        <f>E8-C8</f>
        <v>3798.7465459999876</v>
      </c>
      <c r="H8" s="57">
        <f>(G8/C8)*100</f>
        <v>10.548445259489434</v>
      </c>
      <c r="I8" s="57"/>
      <c r="J8" s="41">
        <v>205239.12544800012</v>
      </c>
      <c r="K8" s="41">
        <v>269311.09978699952</v>
      </c>
      <c r="L8" s="55">
        <f>K8/$K$7*100</f>
        <v>45.3094980184297</v>
      </c>
    </row>
    <row r="9" spans="1:12" s="22" customFormat="1" ht="15" customHeight="1" x14ac:dyDescent="0.2">
      <c r="A9" s="120"/>
      <c r="B9" s="39" t="s">
        <v>166</v>
      </c>
      <c r="C9" s="41">
        <v>9237.8316340000001</v>
      </c>
      <c r="D9" s="41">
        <v>10087.586972000001</v>
      </c>
      <c r="E9" s="41">
        <v>10648.055166000004</v>
      </c>
      <c r="F9" s="55">
        <f t="shared" ref="F9:F26" si="3">E9/$E$7*100</f>
        <v>11.099174492246815</v>
      </c>
      <c r="G9" s="56">
        <f t="shared" ref="G9:G26" si="4">E9-C9</f>
        <v>1410.2235320000036</v>
      </c>
      <c r="H9" s="57">
        <f t="shared" ref="H9:H26" si="5">(G9/C9)*100</f>
        <v>15.265741873987521</v>
      </c>
      <c r="I9" s="57"/>
      <c r="J9" s="41">
        <v>53325.08152</v>
      </c>
      <c r="K9" s="41">
        <v>58752.401412999992</v>
      </c>
      <c r="L9" s="55">
        <f t="shared" ref="L9:L26" si="6">K9/$K$7*100</f>
        <v>9.8846346010459332</v>
      </c>
    </row>
    <row r="10" spans="1:12" s="22" customFormat="1" ht="15" customHeight="1" x14ac:dyDescent="0.2">
      <c r="A10" s="120"/>
      <c r="B10" s="78" t="s">
        <v>165</v>
      </c>
      <c r="C10" s="41">
        <v>8708.2276580000034</v>
      </c>
      <c r="D10" s="41">
        <v>8149.419364000003</v>
      </c>
      <c r="E10" s="41">
        <v>8244.2619600000035</v>
      </c>
      <c r="F10" s="55">
        <f t="shared" si="3"/>
        <v>8.5935413206735767</v>
      </c>
      <c r="G10" s="56">
        <f t="shared" si="4"/>
        <v>-463.96569799999997</v>
      </c>
      <c r="H10" s="57">
        <f t="shared" si="5"/>
        <v>-5.3279004204003302</v>
      </c>
      <c r="I10" s="57"/>
      <c r="J10" s="41">
        <v>52419.867453999985</v>
      </c>
      <c r="K10" s="41">
        <v>47820.759452999962</v>
      </c>
      <c r="L10" s="55">
        <f t="shared" si="6"/>
        <v>8.0454708602400498</v>
      </c>
    </row>
    <row r="11" spans="1:12" s="22" customFormat="1" ht="15" customHeight="1" x14ac:dyDescent="0.2">
      <c r="A11" s="120"/>
      <c r="B11" s="39" t="s">
        <v>58</v>
      </c>
      <c r="C11" s="41">
        <v>10910.585769000003</v>
      </c>
      <c r="D11" s="41">
        <v>7104.7564589999993</v>
      </c>
      <c r="E11" s="41">
        <v>8450.7454739999994</v>
      </c>
      <c r="F11" s="55">
        <f t="shared" si="3"/>
        <v>8.8087727893248768</v>
      </c>
      <c r="G11" s="56">
        <f t="shared" si="4"/>
        <v>-2459.8402950000036</v>
      </c>
      <c r="H11" s="57">
        <f t="shared" si="5"/>
        <v>-22.545446661434909</v>
      </c>
      <c r="I11" s="57"/>
      <c r="J11" s="41">
        <v>70763.587686999992</v>
      </c>
      <c r="K11" s="41">
        <v>47648.469630000014</v>
      </c>
      <c r="L11" s="55">
        <f t="shared" si="6"/>
        <v>8.0164844374747588</v>
      </c>
    </row>
    <row r="12" spans="1:12" s="22" customFormat="1" ht="15" customHeight="1" x14ac:dyDescent="0.2">
      <c r="A12" s="120"/>
      <c r="B12" s="39" t="s">
        <v>60</v>
      </c>
      <c r="C12" s="41">
        <v>5442.4785919999995</v>
      </c>
      <c r="D12" s="41">
        <v>5809.4524190000011</v>
      </c>
      <c r="E12" s="41">
        <v>5450.8952929999987</v>
      </c>
      <c r="F12" s="55">
        <f t="shared" si="3"/>
        <v>5.6818298790520929</v>
      </c>
      <c r="G12" s="56">
        <f t="shared" si="4"/>
        <v>8.4167009999991933</v>
      </c>
      <c r="H12" s="57">
        <f t="shared" si="5"/>
        <v>0.15464830697489668</v>
      </c>
      <c r="I12" s="57"/>
      <c r="J12" s="41">
        <v>35912.105826999999</v>
      </c>
      <c r="K12" s="41">
        <v>31420.184268000008</v>
      </c>
      <c r="L12" s="55">
        <f t="shared" si="6"/>
        <v>5.2862016380149424</v>
      </c>
    </row>
    <row r="13" spans="1:12" s="22" customFormat="1" ht="15" customHeight="1" x14ac:dyDescent="0.2">
      <c r="A13" s="120"/>
      <c r="B13" s="39" t="s">
        <v>59</v>
      </c>
      <c r="C13" s="41">
        <v>4427.7449949999982</v>
      </c>
      <c r="D13" s="41">
        <v>4577.6776140000011</v>
      </c>
      <c r="E13" s="41">
        <v>3863.4012849999999</v>
      </c>
      <c r="F13" s="55">
        <f t="shared" si="3"/>
        <v>4.0270795302325499</v>
      </c>
      <c r="G13" s="56">
        <f t="shared" si="4"/>
        <v>-564.34370999999828</v>
      </c>
      <c r="H13" s="57">
        <f t="shared" si="5"/>
        <v>-12.745623576725393</v>
      </c>
      <c r="I13" s="57"/>
      <c r="J13" s="41">
        <v>25336.001983000006</v>
      </c>
      <c r="K13" s="41">
        <v>28299.607155999987</v>
      </c>
      <c r="L13" s="55">
        <f t="shared" si="6"/>
        <v>4.7611888086724088</v>
      </c>
    </row>
    <row r="14" spans="1:12" s="22" customFormat="1" ht="15" customHeight="1" x14ac:dyDescent="0.2">
      <c r="A14" s="120"/>
      <c r="B14" s="39" t="s">
        <v>62</v>
      </c>
      <c r="C14" s="41">
        <v>2537.0800530000001</v>
      </c>
      <c r="D14" s="41">
        <v>2802.5004249999988</v>
      </c>
      <c r="E14" s="41">
        <v>2914.8640290000003</v>
      </c>
      <c r="F14" s="55">
        <f t="shared" si="3"/>
        <v>3.0383562044596353</v>
      </c>
      <c r="G14" s="56">
        <f t="shared" si="4"/>
        <v>377.78397600000017</v>
      </c>
      <c r="H14" s="57">
        <f t="shared" si="5"/>
        <v>14.890502786984788</v>
      </c>
      <c r="I14" s="57"/>
      <c r="J14" s="41">
        <v>15932.323573000009</v>
      </c>
      <c r="K14" s="41">
        <v>16128.104508</v>
      </c>
      <c r="L14" s="55">
        <f t="shared" si="6"/>
        <v>2.7134281499136672</v>
      </c>
    </row>
    <row r="15" spans="1:12" s="22" customFormat="1" ht="15" customHeight="1" x14ac:dyDescent="0.2">
      <c r="A15" s="120"/>
      <c r="B15" s="39" t="s">
        <v>61</v>
      </c>
      <c r="C15" s="41">
        <v>2468.0787989999967</v>
      </c>
      <c r="D15" s="41">
        <v>2851.7487249999999</v>
      </c>
      <c r="E15" s="41">
        <v>2309.9672539999997</v>
      </c>
      <c r="F15" s="55">
        <f t="shared" si="3"/>
        <v>2.4078321556211035</v>
      </c>
      <c r="G15" s="56">
        <f t="shared" si="4"/>
        <v>-158.11154499999702</v>
      </c>
      <c r="H15" s="57">
        <f t="shared" si="5"/>
        <v>-6.4062600053150591</v>
      </c>
      <c r="I15" s="57"/>
      <c r="J15" s="41">
        <v>15506.884092999981</v>
      </c>
      <c r="K15" s="41">
        <v>14888.857720999995</v>
      </c>
      <c r="L15" s="55">
        <f t="shared" si="6"/>
        <v>2.5049345160295404</v>
      </c>
    </row>
    <row r="16" spans="1:12" s="22" customFormat="1" ht="15" customHeight="1" x14ac:dyDescent="0.2">
      <c r="A16" s="120"/>
      <c r="B16" s="39" t="s">
        <v>167</v>
      </c>
      <c r="C16" s="41">
        <v>2296.219382000002</v>
      </c>
      <c r="D16" s="41">
        <v>2628.3344220000004</v>
      </c>
      <c r="E16" s="41">
        <v>2235.2175459999994</v>
      </c>
      <c r="F16" s="55">
        <f t="shared" si="3"/>
        <v>2.3299155746678357</v>
      </c>
      <c r="G16" s="56">
        <f t="shared" si="4"/>
        <v>-61.001836000002641</v>
      </c>
      <c r="H16" s="57">
        <f t="shared" si="5"/>
        <v>-2.6566205510760112</v>
      </c>
      <c r="I16" s="57"/>
      <c r="J16" s="41">
        <v>17086.525359999981</v>
      </c>
      <c r="K16" s="41">
        <v>14131.901177000007</v>
      </c>
      <c r="L16" s="55">
        <f t="shared" si="6"/>
        <v>2.3775824646007995</v>
      </c>
    </row>
    <row r="17" spans="1:12" s="22" customFormat="1" ht="15" customHeight="1" x14ac:dyDescent="0.2">
      <c r="A17" s="122"/>
      <c r="B17" s="39" t="s">
        <v>168</v>
      </c>
      <c r="C17" s="41">
        <v>1742.6931960000013</v>
      </c>
      <c r="D17" s="41">
        <v>1764.5041839999997</v>
      </c>
      <c r="E17" s="41">
        <v>1707.5819759999997</v>
      </c>
      <c r="F17" s="55">
        <f t="shared" si="3"/>
        <v>1.7799260067657321</v>
      </c>
      <c r="G17" s="56">
        <f t="shared" si="4"/>
        <v>-35.111220000001595</v>
      </c>
      <c r="H17" s="57">
        <f t="shared" si="5"/>
        <v>-2.0147677216272077</v>
      </c>
      <c r="I17" s="57"/>
      <c r="J17" s="41">
        <v>10321.785377000004</v>
      </c>
      <c r="K17" s="41">
        <v>10525.04558799999</v>
      </c>
      <c r="L17" s="55">
        <f t="shared" si="6"/>
        <v>1.7707570634501881</v>
      </c>
    </row>
    <row r="18" spans="1:12" s="22" customFormat="1" ht="15" customHeight="1" x14ac:dyDescent="0.2">
      <c r="A18" s="122"/>
      <c r="B18" s="39" t="s">
        <v>64</v>
      </c>
      <c r="C18" s="41">
        <v>1333.4620429999998</v>
      </c>
      <c r="D18" s="41">
        <v>1506.3793760000005</v>
      </c>
      <c r="E18" s="41">
        <v>1416.4568160000001</v>
      </c>
      <c r="F18" s="55">
        <f t="shared" si="3"/>
        <v>1.4764669337661034</v>
      </c>
      <c r="G18" s="56">
        <f t="shared" si="4"/>
        <v>82.99477300000035</v>
      </c>
      <c r="H18" s="57">
        <f t="shared" si="5"/>
        <v>6.2240071575850893</v>
      </c>
      <c r="I18" s="57"/>
      <c r="J18" s="41">
        <v>8044.846405000003</v>
      </c>
      <c r="K18" s="41">
        <v>8130.787739999997</v>
      </c>
      <c r="L18" s="55">
        <f t="shared" si="6"/>
        <v>1.3679418014525753</v>
      </c>
    </row>
    <row r="19" spans="1:12" s="22" customFormat="1" ht="15" customHeight="1" x14ac:dyDescent="0.2">
      <c r="A19" s="120"/>
      <c r="B19" s="39" t="s">
        <v>65</v>
      </c>
      <c r="C19" s="41">
        <v>1136.153822</v>
      </c>
      <c r="D19" s="41">
        <v>1172.8702720000003</v>
      </c>
      <c r="E19" s="41">
        <v>1039.0893260000003</v>
      </c>
      <c r="F19" s="55">
        <f t="shared" si="3"/>
        <v>1.0831117572653957</v>
      </c>
      <c r="G19" s="56">
        <f t="shared" si="4"/>
        <v>-97.064495999999735</v>
      </c>
      <c r="H19" s="57">
        <f t="shared" si="5"/>
        <v>-8.5432530455369751</v>
      </c>
      <c r="I19" s="57"/>
      <c r="J19" s="41">
        <v>6869.4293039999993</v>
      </c>
      <c r="K19" s="41">
        <v>6509.8950979999981</v>
      </c>
      <c r="L19" s="55">
        <f t="shared" si="6"/>
        <v>1.09523922064966</v>
      </c>
    </row>
    <row r="20" spans="1:12" s="22" customFormat="1" ht="15" customHeight="1" x14ac:dyDescent="0.2">
      <c r="A20" s="120"/>
      <c r="B20" s="39" t="s">
        <v>68</v>
      </c>
      <c r="C20" s="41">
        <v>929.39031200000022</v>
      </c>
      <c r="D20" s="41">
        <v>1036.1560329999998</v>
      </c>
      <c r="E20" s="41">
        <v>1218.3903799999996</v>
      </c>
      <c r="F20" s="55">
        <f t="shared" si="3"/>
        <v>1.2700091440618382</v>
      </c>
      <c r="G20" s="56">
        <f t="shared" si="4"/>
        <v>289.00006799999937</v>
      </c>
      <c r="H20" s="57">
        <f t="shared" si="5"/>
        <v>31.095661776168733</v>
      </c>
      <c r="I20" s="57"/>
      <c r="J20" s="41">
        <v>4970.9245119999996</v>
      </c>
      <c r="K20" s="41">
        <v>6404.5440800000033</v>
      </c>
      <c r="L20" s="55">
        <f t="shared" si="6"/>
        <v>1.0775147312205735</v>
      </c>
    </row>
    <row r="21" spans="1:12" s="22" customFormat="1" ht="15" customHeight="1" x14ac:dyDescent="0.2">
      <c r="A21" s="120"/>
      <c r="B21" s="39" t="s">
        <v>70</v>
      </c>
      <c r="C21" s="41">
        <v>734.75512100000026</v>
      </c>
      <c r="D21" s="41">
        <v>1061.0774119999999</v>
      </c>
      <c r="E21" s="41">
        <v>1213.4734659999997</v>
      </c>
      <c r="F21" s="55">
        <f t="shared" si="3"/>
        <v>1.2648839183188663</v>
      </c>
      <c r="G21" s="56">
        <f t="shared" si="4"/>
        <v>478.71834499999943</v>
      </c>
      <c r="H21" s="57">
        <f t="shared" si="5"/>
        <v>65.153454711341752</v>
      </c>
      <c r="I21" s="57"/>
      <c r="J21" s="41">
        <v>4286.0594329999994</v>
      </c>
      <c r="K21" s="41">
        <v>5923.3882000000021</v>
      </c>
      <c r="L21" s="55">
        <f t="shared" si="6"/>
        <v>0.99656399651762806</v>
      </c>
    </row>
    <row r="22" spans="1:12" s="22" customFormat="1" ht="15" customHeight="1" x14ac:dyDescent="0.2">
      <c r="A22" s="120"/>
      <c r="B22" s="39" t="s">
        <v>66</v>
      </c>
      <c r="C22" s="41">
        <v>933.616804</v>
      </c>
      <c r="D22" s="41">
        <v>988.7627179999995</v>
      </c>
      <c r="E22" s="41">
        <v>871.12297499999966</v>
      </c>
      <c r="F22" s="55">
        <f t="shared" si="3"/>
        <v>0.90802928356373924</v>
      </c>
      <c r="G22" s="56">
        <f t="shared" si="4"/>
        <v>-62.493829000000346</v>
      </c>
      <c r="H22" s="57">
        <f t="shared" si="5"/>
        <v>-6.6937343814133357</v>
      </c>
      <c r="I22" s="57"/>
      <c r="J22" s="41">
        <v>5396.5494490000001</v>
      </c>
      <c r="K22" s="41">
        <v>5357.1619520000013</v>
      </c>
      <c r="L22" s="55">
        <f t="shared" si="6"/>
        <v>0.9013008340188301</v>
      </c>
    </row>
    <row r="23" spans="1:12" s="22" customFormat="1" ht="15" customHeight="1" x14ac:dyDescent="0.2">
      <c r="A23" s="120"/>
      <c r="B23" s="39" t="s">
        <v>67</v>
      </c>
      <c r="C23" s="41">
        <v>799.43013199999973</v>
      </c>
      <c r="D23" s="41">
        <v>850.86297300000024</v>
      </c>
      <c r="E23" s="41">
        <v>732.12510500000019</v>
      </c>
      <c r="F23" s="55">
        <f t="shared" si="3"/>
        <v>0.76314257992354961</v>
      </c>
      <c r="G23" s="56">
        <f t="shared" si="4"/>
        <v>-67.305026999999541</v>
      </c>
      <c r="H23" s="57">
        <f t="shared" si="5"/>
        <v>-8.41912561284337</v>
      </c>
      <c r="I23" s="57"/>
      <c r="J23" s="41">
        <v>4725.4887270000008</v>
      </c>
      <c r="K23" s="41">
        <v>4107.3932160000013</v>
      </c>
      <c r="L23" s="55">
        <f t="shared" si="6"/>
        <v>0.69103696404810222</v>
      </c>
    </row>
    <row r="24" spans="1:12" s="22" customFormat="1" ht="15" customHeight="1" x14ac:dyDescent="0.2">
      <c r="A24" s="120"/>
      <c r="B24" s="39" t="s">
        <v>69</v>
      </c>
      <c r="C24" s="41">
        <v>488.09874299999996</v>
      </c>
      <c r="D24" s="41">
        <v>566.8561259999999</v>
      </c>
      <c r="E24" s="41">
        <v>537.97936300000015</v>
      </c>
      <c r="F24" s="55">
        <f t="shared" si="3"/>
        <v>0.56077158974824093</v>
      </c>
      <c r="G24" s="56">
        <f t="shared" si="4"/>
        <v>49.880620000000192</v>
      </c>
      <c r="H24" s="57">
        <f t="shared" si="5"/>
        <v>10.21937071450319</v>
      </c>
      <c r="I24" s="57"/>
      <c r="J24" s="41">
        <v>2834.4438279999986</v>
      </c>
      <c r="K24" s="41">
        <v>3024.0675059999994</v>
      </c>
      <c r="L24" s="55">
        <f t="shared" si="6"/>
        <v>0.50877583871988241</v>
      </c>
    </row>
    <row r="25" spans="1:12" s="22" customFormat="1" ht="15" customHeight="1" x14ac:dyDescent="0.2">
      <c r="A25" s="120"/>
      <c r="B25" s="39" t="s">
        <v>71</v>
      </c>
      <c r="C25" s="41">
        <v>273.08883399999991</v>
      </c>
      <c r="D25" s="41">
        <v>262.25484699999998</v>
      </c>
      <c r="E25" s="41">
        <v>257.61680500000006</v>
      </c>
      <c r="F25" s="55">
        <f t="shared" si="3"/>
        <v>0.26853109100713329</v>
      </c>
      <c r="G25" s="56">
        <f t="shared" si="4"/>
        <v>-15.47202899999985</v>
      </c>
      <c r="H25" s="57">
        <f t="shared" si="5"/>
        <v>-5.6655663189802388</v>
      </c>
      <c r="I25" s="57"/>
      <c r="J25" s="41">
        <v>1715.2614870000009</v>
      </c>
      <c r="K25" s="41">
        <v>1540.0596940000003</v>
      </c>
      <c r="L25" s="55">
        <f t="shared" si="6"/>
        <v>0.25910306596625815</v>
      </c>
    </row>
    <row r="26" spans="1:12" s="76" customFormat="1" ht="15" customHeight="1" x14ac:dyDescent="0.2">
      <c r="A26" s="120"/>
      <c r="B26" s="39" t="s">
        <v>63</v>
      </c>
      <c r="C26" s="41">
        <v>2192.3305880000025</v>
      </c>
      <c r="D26" s="41">
        <v>2610.7364879999982</v>
      </c>
      <c r="E26" s="41">
        <v>3013.1855219999998</v>
      </c>
      <c r="F26" s="55">
        <f t="shared" si="3"/>
        <v>3.1408432211150124</v>
      </c>
      <c r="G26" s="56">
        <f t="shared" si="4"/>
        <v>820.85493399999723</v>
      </c>
      <c r="H26" s="57">
        <f t="shared" si="5"/>
        <v>37.442114729094698</v>
      </c>
      <c r="I26" s="57"/>
      <c r="J26" s="41">
        <v>12831.119161000004</v>
      </c>
      <c r="K26" s="41">
        <v>14457.387396000009</v>
      </c>
      <c r="L26" s="55">
        <f t="shared" si="6"/>
        <v>2.4323429895344946</v>
      </c>
    </row>
    <row r="27" spans="1:12" s="22" customFormat="1" ht="6" customHeight="1" x14ac:dyDescent="0.2">
      <c r="A27" s="120"/>
      <c r="B27" s="39"/>
      <c r="C27" s="54"/>
      <c r="D27" s="54"/>
      <c r="E27" s="54"/>
      <c r="F27" s="55"/>
      <c r="G27" s="56"/>
      <c r="H27" s="57"/>
      <c r="I27" s="57"/>
      <c r="J27" s="54"/>
      <c r="K27" s="54"/>
      <c r="L27" s="55"/>
    </row>
    <row r="28" spans="1:12" s="23" customFormat="1" ht="15" customHeight="1" x14ac:dyDescent="0.2">
      <c r="A28" s="58" t="s">
        <v>53</v>
      </c>
      <c r="B28" s="59"/>
      <c r="C28" s="59">
        <f t="shared" ref="C28:E28" si="7">SUM(C29:C35)</f>
        <v>5756.5802390000008</v>
      </c>
      <c r="D28" s="59">
        <f t="shared" si="7"/>
        <v>6764.437218</v>
      </c>
      <c r="E28" s="59">
        <f t="shared" si="7"/>
        <v>5955.5089769999977</v>
      </c>
      <c r="F28" s="60">
        <f>E28/$E$5*100</f>
        <v>5.2643015628938441</v>
      </c>
      <c r="G28" s="61">
        <f>E28-C28</f>
        <v>198.92873799999688</v>
      </c>
      <c r="H28" s="62">
        <f>(G28/C28)*100</f>
        <v>3.4556755876046577</v>
      </c>
      <c r="I28" s="62"/>
      <c r="J28" s="59">
        <f t="shared" ref="J28:K28" si="8">SUM(J29:J35)</f>
        <v>37352.413036999998</v>
      </c>
      <c r="K28" s="59">
        <f t="shared" si="8"/>
        <v>44803.668578000012</v>
      </c>
      <c r="L28" s="60">
        <f>K28/$K$5*100</f>
        <v>6.3580880250203951</v>
      </c>
    </row>
    <row r="29" spans="1:12" s="22" customFormat="1" x14ac:dyDescent="0.2">
      <c r="A29" s="120"/>
      <c r="B29" s="40" t="s">
        <v>72</v>
      </c>
      <c r="C29" s="41">
        <v>450.06006300000007</v>
      </c>
      <c r="D29" s="41">
        <v>486.96751199999994</v>
      </c>
      <c r="E29" s="41">
        <v>435.6605560000001</v>
      </c>
      <c r="F29" s="55">
        <f>E29/$E$28*100</f>
        <v>7.3152531157707674</v>
      </c>
      <c r="G29" s="56">
        <f>E29-C29</f>
        <v>-14.399506999999971</v>
      </c>
      <c r="H29" s="57">
        <f>(G29/C29)*100</f>
        <v>-3.1994634013993752</v>
      </c>
      <c r="I29" s="57"/>
      <c r="J29" s="41">
        <v>3739.2361729999998</v>
      </c>
      <c r="K29" s="41">
        <v>3975.2599840000003</v>
      </c>
      <c r="L29" s="55">
        <f>K29/$K$28*100</f>
        <v>8.8726216182037749</v>
      </c>
    </row>
    <row r="30" spans="1:12" s="22" customFormat="1" ht="15" customHeight="1" x14ac:dyDescent="0.2">
      <c r="A30" s="120"/>
      <c r="B30" s="39" t="s">
        <v>169</v>
      </c>
      <c r="C30" s="41">
        <v>345.55770000000001</v>
      </c>
      <c r="D30" s="41">
        <v>608.57822699999997</v>
      </c>
      <c r="E30" s="41">
        <v>493.00213200000007</v>
      </c>
      <c r="F30" s="55">
        <f t="shared" ref="F30:F35" si="9">E30/$E$28*100</f>
        <v>8.2780856162581564</v>
      </c>
      <c r="G30" s="56">
        <f t="shared" ref="G30:G35" si="10">E30-C30</f>
        <v>147.44443200000006</v>
      </c>
      <c r="H30" s="57">
        <f t="shared" ref="H30:H35" si="11">(G30/C30)*100</f>
        <v>42.668541896186966</v>
      </c>
      <c r="I30" s="57"/>
      <c r="J30" s="41">
        <v>2002.8855860000001</v>
      </c>
      <c r="K30" s="41">
        <v>3807.3643050000001</v>
      </c>
      <c r="L30" s="55">
        <f t="shared" ref="L30:L35" si="12">K30/$K$28*100</f>
        <v>8.4978851639607331</v>
      </c>
    </row>
    <row r="31" spans="1:12" s="22" customFormat="1" ht="15" customHeight="1" x14ac:dyDescent="0.2">
      <c r="A31" s="120"/>
      <c r="B31" s="39" t="s">
        <v>74</v>
      </c>
      <c r="C31" s="41">
        <v>407.44445899999999</v>
      </c>
      <c r="D31" s="41">
        <v>443.24932100000001</v>
      </c>
      <c r="E31" s="41">
        <v>428.88888999999995</v>
      </c>
      <c r="F31" s="55">
        <f t="shared" si="9"/>
        <v>7.2015488794720373</v>
      </c>
      <c r="G31" s="56">
        <f t="shared" si="10"/>
        <v>21.444430999999952</v>
      </c>
      <c r="H31" s="57">
        <f t="shared" si="11"/>
        <v>5.263154407015743</v>
      </c>
      <c r="I31" s="57"/>
      <c r="J31" s="41">
        <v>2187.3190269999996</v>
      </c>
      <c r="K31" s="41">
        <v>2801.1704799999989</v>
      </c>
      <c r="L31" s="55">
        <f t="shared" si="12"/>
        <v>6.2521007071627626</v>
      </c>
    </row>
    <row r="32" spans="1:12" s="22" customFormat="1" ht="15" customHeight="1" x14ac:dyDescent="0.2">
      <c r="A32" s="120"/>
      <c r="B32" s="39" t="s">
        <v>73</v>
      </c>
      <c r="C32" s="41">
        <v>290.98162600000006</v>
      </c>
      <c r="D32" s="41">
        <v>435.91034500000006</v>
      </c>
      <c r="E32" s="41">
        <v>366.35258199999998</v>
      </c>
      <c r="F32" s="55">
        <f t="shared" si="9"/>
        <v>6.151490719178546</v>
      </c>
      <c r="G32" s="56">
        <f t="shared" si="10"/>
        <v>75.370955999999921</v>
      </c>
      <c r="H32" s="57">
        <f t="shared" si="11"/>
        <v>25.902307659797014</v>
      </c>
      <c r="I32" s="57"/>
      <c r="J32" s="41">
        <v>2153.6585709999999</v>
      </c>
      <c r="K32" s="41">
        <v>2438.9185690000004</v>
      </c>
      <c r="L32" s="55">
        <f t="shared" si="12"/>
        <v>5.4435689005109396</v>
      </c>
    </row>
    <row r="33" spans="1:12" s="22" customFormat="1" ht="15" customHeight="1" x14ac:dyDescent="0.2">
      <c r="A33" s="120"/>
      <c r="B33" s="39" t="s">
        <v>75</v>
      </c>
      <c r="C33" s="41">
        <v>78.448962000000009</v>
      </c>
      <c r="D33" s="41">
        <v>78.062899999999985</v>
      </c>
      <c r="E33" s="41">
        <v>87.658824999999993</v>
      </c>
      <c r="F33" s="55">
        <f t="shared" si="9"/>
        <v>1.4718947673244356</v>
      </c>
      <c r="G33" s="56">
        <f t="shared" si="10"/>
        <v>9.2098629999999844</v>
      </c>
      <c r="H33" s="57">
        <f t="shared" si="11"/>
        <v>11.739942460934007</v>
      </c>
      <c r="I33" s="57"/>
      <c r="J33" s="41">
        <v>480.43635299999994</v>
      </c>
      <c r="K33" s="41">
        <v>447.948352</v>
      </c>
      <c r="L33" s="55">
        <f t="shared" si="12"/>
        <v>0.99980284252873997</v>
      </c>
    </row>
    <row r="34" spans="1:12" s="22" customFormat="1" ht="15" customHeight="1" x14ac:dyDescent="0.2">
      <c r="A34" s="120"/>
      <c r="B34" s="39" t="s">
        <v>76</v>
      </c>
      <c r="C34" s="41">
        <v>1.1447319999999999</v>
      </c>
      <c r="D34" s="41">
        <v>4.5944419999999999</v>
      </c>
      <c r="E34" s="41">
        <v>21.335916000000001</v>
      </c>
      <c r="F34" s="55">
        <f t="shared" si="9"/>
        <v>0.35825512281819555</v>
      </c>
      <c r="G34" s="56">
        <f t="shared" si="10"/>
        <v>20.191184</v>
      </c>
      <c r="H34" s="57">
        <f t="shared" si="11"/>
        <v>1763.8350286355237</v>
      </c>
      <c r="I34" s="57"/>
      <c r="J34" s="41">
        <v>23.867026999999997</v>
      </c>
      <c r="K34" s="41">
        <v>58.083366999999996</v>
      </c>
      <c r="L34" s="55">
        <f t="shared" si="12"/>
        <v>0.12963975684018145</v>
      </c>
    </row>
    <row r="35" spans="1:12" s="76" customFormat="1" ht="15" customHeight="1" x14ac:dyDescent="0.2">
      <c r="A35" s="120"/>
      <c r="B35" s="39" t="s">
        <v>134</v>
      </c>
      <c r="C35" s="41">
        <v>4182.9426970000013</v>
      </c>
      <c r="D35" s="41">
        <v>4707.0744709999999</v>
      </c>
      <c r="E35" s="41">
        <v>4122.6100759999981</v>
      </c>
      <c r="F35" s="55">
        <f t="shared" si="9"/>
        <v>69.223471779177871</v>
      </c>
      <c r="G35" s="56">
        <f t="shared" si="10"/>
        <v>-60.332621000003201</v>
      </c>
      <c r="H35" s="57">
        <f t="shared" si="11"/>
        <v>-1.4423487331842639</v>
      </c>
      <c r="I35" s="57"/>
      <c r="J35" s="41">
        <v>26765.010300000002</v>
      </c>
      <c r="K35" s="41">
        <v>31274.923521000012</v>
      </c>
      <c r="L35" s="55">
        <f t="shared" si="12"/>
        <v>69.804381010792866</v>
      </c>
    </row>
    <row r="36" spans="1:12" s="22" customFormat="1" ht="6" customHeight="1" x14ac:dyDescent="0.2">
      <c r="A36" s="120"/>
      <c r="B36" s="39"/>
      <c r="C36" s="54"/>
      <c r="D36" s="54"/>
      <c r="E36" s="54"/>
      <c r="F36" s="55"/>
      <c r="G36" s="56"/>
      <c r="H36" s="57"/>
      <c r="I36" s="57"/>
      <c r="J36" s="54"/>
      <c r="K36" s="54"/>
      <c r="L36" s="55"/>
    </row>
    <row r="37" spans="1:12" s="23" customFormat="1" ht="15" customHeight="1" x14ac:dyDescent="0.2">
      <c r="A37" s="58" t="s">
        <v>54</v>
      </c>
      <c r="B37" s="59"/>
      <c r="C37" s="59">
        <f>SUM(C38:C44)</f>
        <v>10897.517240000001</v>
      </c>
      <c r="D37" s="59">
        <f>SUM(D38:D44)</f>
        <v>9522.7519510000002</v>
      </c>
      <c r="E37" s="59">
        <f>SUM(E38:E44)</f>
        <v>9653.9407520000022</v>
      </c>
      <c r="F37" s="60">
        <f>E37/$E$5*100</f>
        <v>8.5334864887465365</v>
      </c>
      <c r="G37" s="61">
        <f>E37-C37</f>
        <v>-1243.5764879999988</v>
      </c>
      <c r="H37" s="62">
        <f>(G37/C37)*100</f>
        <v>-11.411557886188749</v>
      </c>
      <c r="I37" s="62"/>
      <c r="J37" s="59">
        <f>SUM(J38:J44)</f>
        <v>61191.629696999997</v>
      </c>
      <c r="K37" s="59">
        <f>SUM(K38:K44)</f>
        <v>51241.841236000007</v>
      </c>
      <c r="L37" s="60">
        <f>K37/$K$5*100</f>
        <v>7.2717290231582936</v>
      </c>
    </row>
    <row r="38" spans="1:12" s="22" customFormat="1" ht="15" customHeight="1" x14ac:dyDescent="0.2">
      <c r="A38" s="120"/>
      <c r="B38" s="39" t="s">
        <v>77</v>
      </c>
      <c r="C38" s="41">
        <v>6208.6000329999997</v>
      </c>
      <c r="D38" s="41">
        <v>4743.6290570000001</v>
      </c>
      <c r="E38" s="41">
        <v>4485.0238260000006</v>
      </c>
      <c r="F38" s="55">
        <f>E38/$E$37*100</f>
        <v>46.457958891770076</v>
      </c>
      <c r="G38" s="56">
        <f>E38-C38</f>
        <v>-1723.5762069999992</v>
      </c>
      <c r="H38" s="57">
        <f>(G38/C38)*100</f>
        <v>-27.761108749779879</v>
      </c>
      <c r="I38" s="57"/>
      <c r="J38" s="41">
        <v>33958.558403000003</v>
      </c>
      <c r="K38" s="41">
        <v>26276.104821000001</v>
      </c>
      <c r="L38" s="55">
        <f>K38/$K$37*100</f>
        <v>51.278611750078362</v>
      </c>
    </row>
    <row r="39" spans="1:12" s="22" customFormat="1" ht="15" customHeight="1" x14ac:dyDescent="0.2">
      <c r="A39" s="120"/>
      <c r="B39" s="39" t="s">
        <v>133</v>
      </c>
      <c r="C39" s="41">
        <v>1178.9920729999997</v>
      </c>
      <c r="D39" s="41">
        <v>2203.4575419999992</v>
      </c>
      <c r="E39" s="41">
        <v>2306.4502260000008</v>
      </c>
      <c r="F39" s="55">
        <f t="shared" ref="F39:F44" si="13">E39/$E$37*100</f>
        <v>23.891282174299388</v>
      </c>
      <c r="G39" s="56">
        <f t="shared" ref="G39:G44" si="14">E39-C39</f>
        <v>1127.4581530000012</v>
      </c>
      <c r="H39" s="57">
        <f t="shared" ref="H39:H44" si="15">(G39/C39)*100</f>
        <v>95.628985030504225</v>
      </c>
      <c r="I39" s="57"/>
      <c r="J39" s="41">
        <v>8426.9137810000047</v>
      </c>
      <c r="K39" s="41">
        <v>10039.219154999995</v>
      </c>
      <c r="L39" s="55">
        <f t="shared" ref="L39:L44" si="16">K39/$K$37*100</f>
        <v>19.591839233026882</v>
      </c>
    </row>
    <row r="40" spans="1:12" s="22" customFormat="1" ht="15" customHeight="1" x14ac:dyDescent="0.2">
      <c r="A40" s="120"/>
      <c r="B40" s="39" t="s">
        <v>79</v>
      </c>
      <c r="C40" s="41">
        <v>1159.604503</v>
      </c>
      <c r="D40" s="41">
        <v>510.89190500000001</v>
      </c>
      <c r="E40" s="41">
        <v>654.02880900000002</v>
      </c>
      <c r="F40" s="55">
        <f t="shared" si="13"/>
        <v>6.774734026252494</v>
      </c>
      <c r="G40" s="56">
        <f t="shared" si="14"/>
        <v>-505.575694</v>
      </c>
      <c r="H40" s="57">
        <f t="shared" si="15"/>
        <v>-43.598976434812961</v>
      </c>
      <c r="I40" s="57"/>
      <c r="J40" s="41">
        <v>4921.3667580000001</v>
      </c>
      <c r="K40" s="41">
        <v>3378.6822240000006</v>
      </c>
      <c r="L40" s="55">
        <f t="shared" si="16"/>
        <v>6.593600351788889</v>
      </c>
    </row>
    <row r="41" spans="1:12" s="22" customFormat="1" ht="15" customHeight="1" x14ac:dyDescent="0.2">
      <c r="A41" s="120"/>
      <c r="B41" s="39" t="s">
        <v>135</v>
      </c>
      <c r="C41" s="41">
        <v>237.21217600000006</v>
      </c>
      <c r="D41" s="41">
        <v>263.26587600000005</v>
      </c>
      <c r="E41" s="41">
        <v>265.04775499999994</v>
      </c>
      <c r="F41" s="55">
        <f t="shared" si="13"/>
        <v>2.7454876905588024</v>
      </c>
      <c r="G41" s="56">
        <f t="shared" si="14"/>
        <v>27.835578999999882</v>
      </c>
      <c r="H41" s="57">
        <f t="shared" si="15"/>
        <v>11.734464676045919</v>
      </c>
      <c r="I41" s="57"/>
      <c r="J41" s="41">
        <v>1473.8193129999997</v>
      </c>
      <c r="K41" s="41">
        <v>1407.5307060000007</v>
      </c>
      <c r="L41" s="55">
        <f t="shared" si="16"/>
        <v>2.7468386616270504</v>
      </c>
    </row>
    <row r="42" spans="1:12" s="22" customFormat="1" ht="15" customHeight="1" x14ac:dyDescent="0.2">
      <c r="A42" s="120"/>
      <c r="B42" s="39" t="s">
        <v>80</v>
      </c>
      <c r="C42" s="41">
        <v>48.467709999999997</v>
      </c>
      <c r="D42" s="41">
        <v>55.125467999999998</v>
      </c>
      <c r="E42" s="41">
        <v>46.649219000000009</v>
      </c>
      <c r="F42" s="55">
        <f t="shared" si="13"/>
        <v>0.48321426657125194</v>
      </c>
      <c r="G42" s="56">
        <f t="shared" si="14"/>
        <v>-1.8184909999999874</v>
      </c>
      <c r="H42" s="57">
        <f>(G42/C42)*100</f>
        <v>-3.7519639364021686</v>
      </c>
      <c r="I42" s="57"/>
      <c r="J42" s="41">
        <v>260.218726</v>
      </c>
      <c r="K42" s="41">
        <v>294.28783700000002</v>
      </c>
      <c r="L42" s="55">
        <f t="shared" si="16"/>
        <v>0.57431159751778749</v>
      </c>
    </row>
    <row r="43" spans="1:12" s="22" customFormat="1" ht="15" customHeight="1" x14ac:dyDescent="0.2">
      <c r="A43" s="120"/>
      <c r="B43" s="39" t="s">
        <v>170</v>
      </c>
      <c r="C43" s="41">
        <v>5.0990000000000002E-3</v>
      </c>
      <c r="D43" s="41">
        <v>90.415535000000006</v>
      </c>
      <c r="E43" s="41">
        <v>0</v>
      </c>
      <c r="F43" s="55">
        <f>E43/$E$37*100</f>
        <v>0</v>
      </c>
      <c r="G43" s="56">
        <f>E43-C43</f>
        <v>-5.0990000000000002E-3</v>
      </c>
      <c r="H43" s="57">
        <f>(G43/C43)*100</f>
        <v>-100</v>
      </c>
      <c r="I43" s="57"/>
      <c r="J43" s="41">
        <v>294.66054099999997</v>
      </c>
      <c r="K43" s="41">
        <v>272.63993499999998</v>
      </c>
      <c r="L43" s="55">
        <f>K43/$K$37*100</f>
        <v>0.5320650632835896</v>
      </c>
    </row>
    <row r="44" spans="1:12" s="76" customFormat="1" ht="15" customHeight="1" x14ac:dyDescent="0.2">
      <c r="A44" s="120"/>
      <c r="B44" s="39" t="s">
        <v>78</v>
      </c>
      <c r="C44" s="41">
        <v>2064.6356459999997</v>
      </c>
      <c r="D44" s="41">
        <v>1655.9665680000003</v>
      </c>
      <c r="E44" s="41">
        <v>1896.7409170000001</v>
      </c>
      <c r="F44" s="55">
        <f t="shared" si="13"/>
        <v>19.647322950547974</v>
      </c>
      <c r="G44" s="56">
        <f t="shared" si="14"/>
        <v>-167.89472899999964</v>
      </c>
      <c r="H44" s="57">
        <f t="shared" si="15"/>
        <v>-8.1319301701138826</v>
      </c>
      <c r="I44" s="57"/>
      <c r="J44" s="41">
        <v>11856.092174999998</v>
      </c>
      <c r="K44" s="41">
        <v>9573.3765579999999</v>
      </c>
      <c r="L44" s="55">
        <f t="shared" si="16"/>
        <v>18.68273334267742</v>
      </c>
    </row>
    <row r="45" spans="1:12" s="22" customFormat="1" ht="6" customHeight="1" x14ac:dyDescent="0.2">
      <c r="A45" s="120"/>
      <c r="B45" s="39"/>
      <c r="C45" s="106"/>
      <c r="D45" s="106"/>
      <c r="E45" s="106"/>
      <c r="F45" s="55"/>
      <c r="G45" s="56"/>
      <c r="H45" s="57"/>
      <c r="I45" s="57"/>
      <c r="J45" s="41"/>
      <c r="K45" s="41"/>
      <c r="L45" s="55"/>
    </row>
    <row r="46" spans="1:12" s="23" customFormat="1" ht="15" customHeight="1" x14ac:dyDescent="0.2">
      <c r="A46" s="58" t="s">
        <v>55</v>
      </c>
      <c r="B46" s="59"/>
      <c r="C46" s="133">
        <v>2482.5396510000005</v>
      </c>
      <c r="D46" s="133">
        <v>3318.2253900000005</v>
      </c>
      <c r="E46" s="133">
        <v>1585.0783579999991</v>
      </c>
      <c r="F46" s="134">
        <f>E46/$E$5*100</f>
        <v>1.4011112248431099</v>
      </c>
      <c r="G46" s="135">
        <f>E46-C46</f>
        <v>-897.46129300000143</v>
      </c>
      <c r="H46" s="136">
        <f>(G46/C46)*100</f>
        <v>-36.150934895984115</v>
      </c>
      <c r="I46" s="136"/>
      <c r="J46" s="133">
        <v>13048.585363000007</v>
      </c>
      <c r="K46" s="133">
        <v>14245.414399999998</v>
      </c>
      <c r="L46" s="60">
        <f>K46/$K$5*100</f>
        <v>2.0215665721750189</v>
      </c>
    </row>
    <row r="49" spans="3:11" x14ac:dyDescent="0.2">
      <c r="C49" s="140"/>
      <c r="D49" s="140"/>
      <c r="E49" s="140"/>
    </row>
    <row r="50" spans="3:11" x14ac:dyDescent="0.2">
      <c r="C50" s="140"/>
      <c r="D50" s="140"/>
      <c r="E50" s="140"/>
      <c r="J50" s="140"/>
      <c r="K50" s="14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P16" sqref="P16"/>
    </sheetView>
  </sheetViews>
  <sheetFormatPr defaultColWidth="9.140625" defaultRowHeight="12.75" x14ac:dyDescent="0.2"/>
  <cols>
    <col min="1" max="1" width="1.42578125" style="21" customWidth="1"/>
    <col min="2" max="2" width="36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0" width="11" style="21" bestFit="1" customWidth="1"/>
    <col min="11" max="11" width="10" style="21" bestFit="1" customWidth="1"/>
    <col min="12" max="12" width="8.28515625" style="21" customWidth="1"/>
    <col min="13" max="15" width="9.140625" style="137"/>
    <col min="16" max="16384" width="9.140625" style="21"/>
  </cols>
  <sheetData>
    <row r="1" spans="1:15" x14ac:dyDescent="0.2">
      <c r="A1" s="92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5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5" s="1" customFormat="1" ht="12" x14ac:dyDescent="0.2">
      <c r="A3" s="27"/>
      <c r="B3" s="13"/>
      <c r="C3" s="153" t="s">
        <v>122</v>
      </c>
      <c r="D3" s="153"/>
      <c r="E3" s="153"/>
      <c r="F3" s="13"/>
      <c r="G3" s="154" t="s">
        <v>106</v>
      </c>
      <c r="H3" s="154"/>
      <c r="I3" s="14"/>
      <c r="J3" s="153" t="s">
        <v>122</v>
      </c>
      <c r="K3" s="153"/>
      <c r="L3" s="153"/>
    </row>
    <row r="4" spans="1:15" s="22" customFormat="1" ht="24" x14ac:dyDescent="0.2">
      <c r="A4" s="28"/>
      <c r="B4" s="28" t="s">
        <v>81</v>
      </c>
      <c r="C4" s="17" t="s">
        <v>178</v>
      </c>
      <c r="D4" s="17" t="s">
        <v>175</v>
      </c>
      <c r="E4" s="17" t="s">
        <v>179</v>
      </c>
      <c r="F4" s="18" t="s">
        <v>116</v>
      </c>
      <c r="G4" s="19" t="s">
        <v>123</v>
      </c>
      <c r="H4" s="20" t="s">
        <v>2</v>
      </c>
      <c r="I4" s="20"/>
      <c r="J4" s="17" t="s">
        <v>180</v>
      </c>
      <c r="K4" s="17" t="s">
        <v>181</v>
      </c>
      <c r="L4" s="18" t="s">
        <v>116</v>
      </c>
      <c r="M4" s="1"/>
      <c r="N4" s="1"/>
      <c r="O4" s="1"/>
    </row>
    <row r="5" spans="1:15" s="22" customFormat="1" ht="15" customHeight="1" x14ac:dyDescent="0.2">
      <c r="A5" s="87" t="s">
        <v>109</v>
      </c>
      <c r="B5" s="80"/>
      <c r="C5" s="88">
        <v>111740.28697299999</v>
      </c>
      <c r="D5" s="88">
        <v>125857.686971</v>
      </c>
      <c r="E5" s="88">
        <v>113130.08774</v>
      </c>
      <c r="F5" s="89">
        <f>E5/E$5*100</f>
        <v>100</v>
      </c>
      <c r="G5" s="89">
        <f t="shared" ref="G5" si="0">E5-C5</f>
        <v>1389.8007670000079</v>
      </c>
      <c r="H5" s="89">
        <f t="shared" ref="H5" si="1">G5/C5*100</f>
        <v>1.2437776961641669</v>
      </c>
      <c r="I5" s="90"/>
      <c r="J5" s="88">
        <v>665110.03872500011</v>
      </c>
      <c r="K5" s="88">
        <v>704672.039797</v>
      </c>
      <c r="L5" s="88">
        <f>K5/K$5*100</f>
        <v>100</v>
      </c>
      <c r="M5" s="1"/>
      <c r="N5" s="1"/>
      <c r="O5" s="1"/>
    </row>
    <row r="6" spans="1:15" s="22" customFormat="1" ht="6" customHeight="1" x14ac:dyDescent="0.2">
      <c r="A6" s="121"/>
      <c r="B6" s="121"/>
      <c r="C6" s="111"/>
      <c r="D6" s="111"/>
      <c r="E6" s="111"/>
      <c r="F6" s="112"/>
      <c r="G6" s="111"/>
      <c r="H6" s="111"/>
      <c r="I6" s="114"/>
      <c r="J6" s="111"/>
      <c r="K6" s="111"/>
      <c r="L6" s="112"/>
      <c r="M6" s="1"/>
      <c r="N6" s="1"/>
      <c r="O6" s="1"/>
    </row>
    <row r="7" spans="1:15" s="22" customFormat="1" ht="15" customHeight="1" x14ac:dyDescent="0.2">
      <c r="A7" s="34" t="s">
        <v>115</v>
      </c>
      <c r="B7" s="36"/>
      <c r="C7" s="36">
        <f>SUM(C8:C9)</f>
        <v>11992.179703000002</v>
      </c>
      <c r="D7" s="36">
        <f t="shared" ref="D7:E7" si="2">SUM(D8:D9)</f>
        <v>22650.695784</v>
      </c>
      <c r="E7" s="36">
        <f t="shared" si="2"/>
        <v>14603.047036</v>
      </c>
      <c r="F7" s="37">
        <f>E7/E$5*100</f>
        <v>12.908190321182545</v>
      </c>
      <c r="G7" s="38">
        <f>E7-C7</f>
        <v>2610.8673329999983</v>
      </c>
      <c r="H7" s="38">
        <f>G7/C7*100</f>
        <v>21.771416019948862</v>
      </c>
      <c r="I7" s="38">
        <v>91343.749976999999</v>
      </c>
      <c r="J7" s="36">
        <f t="shared" ref="J7" si="3">SUM(J8:J9)</f>
        <v>76964.815566999998</v>
      </c>
      <c r="K7" s="36">
        <f t="shared" ref="K7" si="4">SUM(K8:K9)</f>
        <v>107579.081689</v>
      </c>
      <c r="L7" s="37">
        <f>K7/K$5*100</f>
        <v>15.266546082911292</v>
      </c>
      <c r="M7" s="1"/>
      <c r="N7" s="1"/>
      <c r="O7" s="1"/>
    </row>
    <row r="8" spans="1:15" s="22" customFormat="1" ht="15" customHeight="1" x14ac:dyDescent="0.2">
      <c r="A8" s="39"/>
      <c r="B8" s="40" t="s">
        <v>83</v>
      </c>
      <c r="C8" s="41">
        <v>10945.011442000001</v>
      </c>
      <c r="D8" s="41">
        <v>22224.254844999999</v>
      </c>
      <c r="E8" s="41">
        <v>13746.265443</v>
      </c>
      <c r="F8" s="42">
        <f>E8/E$5*100</f>
        <v>12.150848388443052</v>
      </c>
      <c r="G8" s="43">
        <f>E8-C8</f>
        <v>2801.2540009999993</v>
      </c>
      <c r="H8" s="43">
        <f t="shared" ref="H8:H37" si="5">G8/C8*100</f>
        <v>25.593888282752868</v>
      </c>
      <c r="I8" s="43">
        <v>-610.72689200000002</v>
      </c>
      <c r="J8" s="41">
        <v>72976.602922999999</v>
      </c>
      <c r="K8" s="41">
        <v>100603.87141199999</v>
      </c>
      <c r="L8" s="42">
        <f>K8/K$5*100</f>
        <v>14.276694083247815</v>
      </c>
      <c r="M8" s="1"/>
      <c r="N8" s="1"/>
      <c r="O8" s="1"/>
    </row>
    <row r="9" spans="1:15" s="22" customFormat="1" ht="15" customHeight="1" x14ac:dyDescent="0.2">
      <c r="A9" s="39"/>
      <c r="B9" s="40" t="s">
        <v>84</v>
      </c>
      <c r="C9" s="41">
        <v>1047.168261</v>
      </c>
      <c r="D9" s="41">
        <v>426.44093900000001</v>
      </c>
      <c r="E9" s="41">
        <v>856.78159300000004</v>
      </c>
      <c r="F9" s="42">
        <f>E9/E$5*100</f>
        <v>0.7573419327394928</v>
      </c>
      <c r="G9" s="43">
        <f t="shared" ref="G9:G37" si="6">E9-C9</f>
        <v>-190.38666799999999</v>
      </c>
      <c r="H9" s="43">
        <f t="shared" si="5"/>
        <v>-18.1810961132635</v>
      </c>
      <c r="I9" s="43">
        <v>90733.023084999993</v>
      </c>
      <c r="J9" s="41">
        <v>3988.2126439999993</v>
      </c>
      <c r="K9" s="41">
        <v>6975.2102770000001</v>
      </c>
      <c r="L9" s="56">
        <f>K9/K$5*100</f>
        <v>0.9898519996634747</v>
      </c>
      <c r="M9" s="1"/>
      <c r="N9" s="1"/>
      <c r="O9" s="1"/>
    </row>
    <row r="10" spans="1:15" s="22" customFormat="1" ht="8.1" customHeight="1" x14ac:dyDescent="0.2">
      <c r="A10" s="39"/>
      <c r="B10" s="40"/>
      <c r="C10" s="72"/>
      <c r="D10" s="72"/>
      <c r="E10" s="72"/>
      <c r="F10" s="56"/>
      <c r="G10" s="43"/>
      <c r="H10" s="43"/>
      <c r="I10" s="43"/>
      <c r="J10" s="44"/>
      <c r="K10" s="73"/>
      <c r="L10" s="56"/>
      <c r="M10" s="1"/>
      <c r="N10" s="1"/>
      <c r="O10" s="1"/>
    </row>
    <row r="11" spans="1:15" s="22" customFormat="1" ht="15" customHeight="1" x14ac:dyDescent="0.2">
      <c r="A11" s="34" t="s">
        <v>114</v>
      </c>
      <c r="B11" s="35"/>
      <c r="C11" s="36">
        <f>SUM(C12:C17)</f>
        <v>9257.6814329999979</v>
      </c>
      <c r="D11" s="36">
        <f t="shared" ref="D11:E11" si="7">SUM(D12:D17)</f>
        <v>10101.358283</v>
      </c>
      <c r="E11" s="36">
        <f t="shared" si="7"/>
        <v>9401.9602549999981</v>
      </c>
      <c r="F11" s="37">
        <f>E11/E$5*100</f>
        <v>8.3107513154307373</v>
      </c>
      <c r="G11" s="38">
        <f t="shared" si="6"/>
        <v>144.27882200000022</v>
      </c>
      <c r="H11" s="38">
        <f t="shared" si="5"/>
        <v>1.5584768502154642</v>
      </c>
      <c r="I11" s="38"/>
      <c r="J11" s="36">
        <f t="shared" ref="J11" si="8">SUM(J12:J17)</f>
        <v>57335.885523999998</v>
      </c>
      <c r="K11" s="36">
        <f t="shared" ref="K11" si="9">SUM(K12:K17)</f>
        <v>58062.530680000003</v>
      </c>
      <c r="L11" s="37">
        <f>K11/K$5*100</f>
        <v>8.2396529734210127</v>
      </c>
      <c r="M11" s="1"/>
      <c r="N11" s="1"/>
      <c r="O11" s="1"/>
    </row>
    <row r="12" spans="1:15" s="22" customFormat="1" ht="15" customHeight="1" x14ac:dyDescent="0.2">
      <c r="A12" s="39"/>
      <c r="B12" s="40" t="s">
        <v>85</v>
      </c>
      <c r="C12" s="41">
        <v>1487.893967</v>
      </c>
      <c r="D12" s="41">
        <v>1757.0213650000001</v>
      </c>
      <c r="E12" s="41">
        <v>1755.9322790000001</v>
      </c>
      <c r="F12" s="42">
        <f>E12/E$5*100</f>
        <v>1.5521355229879714</v>
      </c>
      <c r="G12" s="43">
        <f t="shared" si="6"/>
        <v>268.03831200000013</v>
      </c>
      <c r="H12" s="43">
        <f t="shared" si="5"/>
        <v>18.014611117782707</v>
      </c>
      <c r="I12" s="43"/>
      <c r="J12" s="41">
        <v>8538.1652350000004</v>
      </c>
      <c r="K12" s="41">
        <v>9550.0600740000009</v>
      </c>
      <c r="L12" s="42">
        <f>K12/K$5*100</f>
        <v>1.3552489008576467</v>
      </c>
      <c r="M12" s="1"/>
      <c r="N12" s="1"/>
      <c r="O12" s="1"/>
    </row>
    <row r="13" spans="1:15" s="22" customFormat="1" ht="24" x14ac:dyDescent="0.2">
      <c r="A13" s="39"/>
      <c r="B13" s="40" t="s">
        <v>86</v>
      </c>
      <c r="C13" s="41">
        <v>1129.523907</v>
      </c>
      <c r="D13" s="41">
        <v>1223.5501380000001</v>
      </c>
      <c r="E13" s="41">
        <v>1062.806278</v>
      </c>
      <c r="F13" s="42">
        <f t="shared" ref="F13:F16" si="10">E13/E$5*100</f>
        <v>0.93945501080365379</v>
      </c>
      <c r="G13" s="43">
        <f t="shared" si="6"/>
        <v>-66.717628999999988</v>
      </c>
      <c r="H13" s="43">
        <f t="shared" si="5"/>
        <v>-5.9067035754206474</v>
      </c>
      <c r="I13" s="43"/>
      <c r="J13" s="41">
        <v>7697.6622280000001</v>
      </c>
      <c r="K13" s="41">
        <v>7496.0736809999999</v>
      </c>
      <c r="L13" s="42">
        <f t="shared" ref="L13:L17" si="11">K13/K$5*100</f>
        <v>1.0637677185488228</v>
      </c>
      <c r="M13" s="1"/>
      <c r="N13" s="1"/>
      <c r="O13" s="1"/>
    </row>
    <row r="14" spans="1:15" s="22" customFormat="1" ht="24" x14ac:dyDescent="0.2">
      <c r="A14" s="39"/>
      <c r="B14" s="40" t="s">
        <v>87</v>
      </c>
      <c r="C14" s="41">
        <v>2985.8188740000001</v>
      </c>
      <c r="D14" s="41">
        <v>3251.460787</v>
      </c>
      <c r="E14" s="41">
        <v>2923.592345</v>
      </c>
      <c r="F14" s="42">
        <f t="shared" si="10"/>
        <v>2.5842747967447126</v>
      </c>
      <c r="G14" s="43">
        <f t="shared" si="6"/>
        <v>-62.226529000000028</v>
      </c>
      <c r="H14" s="43">
        <f t="shared" si="5"/>
        <v>-2.0840691155735533</v>
      </c>
      <c r="I14" s="43"/>
      <c r="J14" s="41">
        <v>19230.579597999997</v>
      </c>
      <c r="K14" s="41">
        <v>18760.456856000001</v>
      </c>
      <c r="L14" s="42">
        <f t="shared" si="11"/>
        <v>2.6622961883665006</v>
      </c>
      <c r="M14" s="1"/>
      <c r="N14" s="1"/>
      <c r="O14" s="1"/>
    </row>
    <row r="15" spans="1:15" s="22" customFormat="1" ht="15" customHeight="1" x14ac:dyDescent="0.2">
      <c r="A15" s="39"/>
      <c r="B15" s="40" t="s">
        <v>88</v>
      </c>
      <c r="C15" s="41">
        <v>2008.753242</v>
      </c>
      <c r="D15" s="41">
        <v>2074.9766450000002</v>
      </c>
      <c r="E15" s="41">
        <v>1913.0013899999999</v>
      </c>
      <c r="F15" s="42">
        <f t="shared" si="10"/>
        <v>1.6909749017401405</v>
      </c>
      <c r="G15" s="43">
        <f t="shared" si="6"/>
        <v>-95.751852000000099</v>
      </c>
      <c r="H15" s="43">
        <f t="shared" si="5"/>
        <v>-4.7667304275096276</v>
      </c>
      <c r="I15" s="43"/>
      <c r="J15" s="41">
        <v>11683.288832000002</v>
      </c>
      <c r="K15" s="41">
        <v>11837.471927000001</v>
      </c>
      <c r="L15" s="42">
        <f t="shared" si="11"/>
        <v>1.679855487158268</v>
      </c>
      <c r="M15" s="1"/>
      <c r="N15" s="1"/>
      <c r="O15" s="1"/>
    </row>
    <row r="16" spans="1:15" s="22" customFormat="1" ht="15" customHeight="1" x14ac:dyDescent="0.2">
      <c r="A16" s="39"/>
      <c r="B16" s="40" t="s">
        <v>89</v>
      </c>
      <c r="C16" s="41">
        <v>1483.0235560000001</v>
      </c>
      <c r="D16" s="41">
        <v>1599.8172070000001</v>
      </c>
      <c r="E16" s="41">
        <v>1604.2885409999999</v>
      </c>
      <c r="F16" s="42">
        <f t="shared" si="10"/>
        <v>1.418091838386123</v>
      </c>
      <c r="G16" s="43">
        <f t="shared" si="6"/>
        <v>121.2649849999998</v>
      </c>
      <c r="H16" s="43">
        <f t="shared" si="5"/>
        <v>8.1768751756765603</v>
      </c>
      <c r="I16" s="43"/>
      <c r="J16" s="41">
        <v>9380.4420920000011</v>
      </c>
      <c r="K16" s="41">
        <v>9515.1593840000005</v>
      </c>
      <c r="L16" s="42">
        <f t="shared" si="11"/>
        <v>1.3502961443937951</v>
      </c>
      <c r="M16" s="1"/>
      <c r="N16" s="1"/>
      <c r="O16" s="1"/>
    </row>
    <row r="17" spans="1:15" s="22" customFormat="1" ht="15" customHeight="1" x14ac:dyDescent="0.2">
      <c r="A17" s="39"/>
      <c r="B17" s="40" t="s">
        <v>90</v>
      </c>
      <c r="C17" s="41">
        <v>162.66788700000001</v>
      </c>
      <c r="D17" s="41">
        <v>194.532141</v>
      </c>
      <c r="E17" s="41">
        <v>142.33942200000001</v>
      </c>
      <c r="F17" s="42">
        <f>E17/E$5*100</f>
        <v>0.12581924476813811</v>
      </c>
      <c r="G17" s="43">
        <f t="shared" ref="G17" si="12">E17-C17</f>
        <v>-20.328464999999994</v>
      </c>
      <c r="H17" s="43">
        <f t="shared" ref="H17" si="13">G17/C17*100</f>
        <v>-12.496913419672067</v>
      </c>
      <c r="I17" s="43">
        <v>26.627193808311965</v>
      </c>
      <c r="J17" s="41">
        <v>805.74753899999996</v>
      </c>
      <c r="K17" s="41">
        <v>903.30875800000001</v>
      </c>
      <c r="L17" s="42">
        <f t="shared" si="11"/>
        <v>0.12818853409597786</v>
      </c>
      <c r="M17" s="1"/>
      <c r="N17" s="1"/>
      <c r="O17" s="1"/>
    </row>
    <row r="18" spans="1:15" s="22" customFormat="1" ht="8.1" customHeight="1" x14ac:dyDescent="0.2">
      <c r="A18" s="39"/>
      <c r="B18" s="40"/>
      <c r="C18" s="106"/>
      <c r="D18" s="106"/>
      <c r="E18" s="106"/>
      <c r="F18" s="42"/>
      <c r="G18" s="43"/>
      <c r="H18" s="43"/>
      <c r="I18" s="43"/>
      <c r="J18" s="44"/>
      <c r="K18" s="44"/>
      <c r="L18" s="42"/>
      <c r="M18" s="1"/>
      <c r="N18" s="1"/>
      <c r="O18" s="1"/>
    </row>
    <row r="19" spans="1:15" s="22" customFormat="1" ht="15" customHeight="1" x14ac:dyDescent="0.2">
      <c r="A19" s="34" t="s">
        <v>113</v>
      </c>
      <c r="B19" s="35"/>
      <c r="C19" s="36">
        <f>SUM(C20:C21)</f>
        <v>3732.8690379999998</v>
      </c>
      <c r="D19" s="36">
        <f t="shared" ref="D19:E19" si="14">SUM(D20:D21)</f>
        <v>1530.5180540000001</v>
      </c>
      <c r="E19" s="36">
        <f t="shared" si="14"/>
        <v>2064.7518620000001</v>
      </c>
      <c r="F19" s="38">
        <f>E19/E$5*100</f>
        <v>1.8251129325960513</v>
      </c>
      <c r="G19" s="38">
        <f t="shared" si="6"/>
        <v>-1668.1171759999997</v>
      </c>
      <c r="H19" s="38">
        <f t="shared" si="5"/>
        <v>-44.687267595483213</v>
      </c>
      <c r="I19" s="38"/>
      <c r="J19" s="36">
        <f t="shared" ref="J19" si="15">SUM(J20:J21)</f>
        <v>24370.197788999998</v>
      </c>
      <c r="K19" s="36">
        <f t="shared" ref="K19" si="16">SUM(K20:K21)</f>
        <v>14324.236006000001</v>
      </c>
      <c r="L19" s="37">
        <f>K19/K$5*100</f>
        <v>2.0327521452570316</v>
      </c>
      <c r="M19" s="1"/>
      <c r="N19" s="1"/>
      <c r="O19" s="1"/>
    </row>
    <row r="20" spans="1:15" s="22" customFormat="1" ht="15" customHeight="1" x14ac:dyDescent="0.2">
      <c r="A20" s="39"/>
      <c r="B20" s="40" t="s">
        <v>91</v>
      </c>
      <c r="C20" s="41">
        <v>2787.410351</v>
      </c>
      <c r="D20" s="41">
        <v>351.43071600000002</v>
      </c>
      <c r="E20" s="41">
        <v>1379.595689</v>
      </c>
      <c r="F20" s="42">
        <f>E20/E$5*100</f>
        <v>1.2194772553970266</v>
      </c>
      <c r="G20" s="43">
        <f t="shared" si="6"/>
        <v>-1407.814662</v>
      </c>
      <c r="H20" s="43">
        <f>G20/C20*100</f>
        <v>-50.506186198775438</v>
      </c>
      <c r="I20" s="43">
        <f t="shared" ref="I20" si="17">H20/D20*100</f>
        <v>-14.371591297891968</v>
      </c>
      <c r="J20" s="41">
        <v>19177.091132999998</v>
      </c>
      <c r="K20" s="41">
        <v>8989.8151730000009</v>
      </c>
      <c r="L20" s="42">
        <f>K20/K$5*100</f>
        <v>1.2757445542453709</v>
      </c>
      <c r="M20" s="1"/>
      <c r="N20" s="1"/>
      <c r="O20" s="1"/>
    </row>
    <row r="21" spans="1:15" s="22" customFormat="1" ht="15" customHeight="1" x14ac:dyDescent="0.2">
      <c r="A21" s="39"/>
      <c r="B21" s="40" t="s">
        <v>92</v>
      </c>
      <c r="C21" s="41">
        <v>945.45868700000005</v>
      </c>
      <c r="D21" s="41">
        <v>1179.087338</v>
      </c>
      <c r="E21" s="41">
        <v>685.15617299999997</v>
      </c>
      <c r="F21" s="42">
        <f t="shared" ref="F21" si="18">E21/E$5*100</f>
        <v>0.60563567719902478</v>
      </c>
      <c r="G21" s="43">
        <f t="shared" si="6"/>
        <v>-260.30251400000009</v>
      </c>
      <c r="H21" s="43">
        <f t="shared" si="5"/>
        <v>-27.531876070223266</v>
      </c>
      <c r="I21" s="43"/>
      <c r="J21" s="41">
        <v>5193.1066559999999</v>
      </c>
      <c r="K21" s="41">
        <v>5334.4208330000001</v>
      </c>
      <c r="L21" s="42">
        <f>K21/K$5*100</f>
        <v>0.7570075910116606</v>
      </c>
      <c r="M21" s="1"/>
      <c r="N21" s="1"/>
      <c r="O21" s="1"/>
    </row>
    <row r="22" spans="1:15" s="22" customFormat="1" ht="8.1" customHeight="1" x14ac:dyDescent="0.2">
      <c r="A22" s="39"/>
      <c r="B22" s="40"/>
      <c r="C22" s="41"/>
      <c r="D22" s="41"/>
      <c r="E22" s="42"/>
      <c r="F22" s="41"/>
      <c r="G22" s="43"/>
      <c r="H22" s="43"/>
      <c r="I22" s="43"/>
      <c r="J22" s="44"/>
      <c r="K22" s="44"/>
      <c r="L22" s="42"/>
      <c r="M22" s="1"/>
      <c r="N22" s="1"/>
      <c r="O22" s="1"/>
    </row>
    <row r="23" spans="1:15" s="22" customFormat="1" ht="15" customHeight="1" x14ac:dyDescent="0.2">
      <c r="A23" s="34" t="s">
        <v>82</v>
      </c>
      <c r="B23" s="36"/>
      <c r="C23" s="131">
        <v>334.96740999999997</v>
      </c>
      <c r="D23" s="131">
        <v>601.10205099999996</v>
      </c>
      <c r="E23" s="131">
        <v>513.78186900000003</v>
      </c>
      <c r="F23" s="138">
        <f>E23/E$5*100</f>
        <v>0.45415139266999743</v>
      </c>
      <c r="G23" s="139">
        <f t="shared" si="6"/>
        <v>178.81445900000006</v>
      </c>
      <c r="H23" s="139">
        <f t="shared" si="5"/>
        <v>53.382643702562014</v>
      </c>
      <c r="I23" s="139"/>
      <c r="J23" s="131">
        <v>1832.3557369999999</v>
      </c>
      <c r="K23" s="131">
        <v>3077.9101529999998</v>
      </c>
      <c r="L23" s="37">
        <f>K23/K$5*100</f>
        <v>0.43678618976945294</v>
      </c>
      <c r="M23" s="1"/>
      <c r="N23" s="1"/>
      <c r="O23" s="1"/>
    </row>
    <row r="24" spans="1:15" s="22" customFormat="1" ht="8.1" customHeight="1" x14ac:dyDescent="0.2">
      <c r="A24" s="126"/>
      <c r="B24" s="127"/>
      <c r="C24" s="127"/>
      <c r="D24" s="127"/>
      <c r="E24" s="127"/>
      <c r="F24" s="128"/>
      <c r="G24" s="129"/>
      <c r="H24" s="129"/>
      <c r="I24" s="129"/>
      <c r="J24" s="130"/>
      <c r="K24" s="130"/>
      <c r="L24" s="128"/>
      <c r="M24" s="1"/>
      <c r="N24" s="1"/>
      <c r="O24" s="1"/>
    </row>
    <row r="25" spans="1:15" s="22" customFormat="1" ht="15" customHeight="1" x14ac:dyDescent="0.2">
      <c r="A25" s="34" t="s">
        <v>112</v>
      </c>
      <c r="B25" s="36"/>
      <c r="C25" s="36">
        <f>SUM(C26:C33)</f>
        <v>60852.573689000004</v>
      </c>
      <c r="D25" s="36">
        <f t="shared" ref="D25:E25" si="19">SUM(D26:D33)</f>
        <v>65168.659567000002</v>
      </c>
      <c r="E25" s="36">
        <f t="shared" si="19"/>
        <v>60113.928627999994</v>
      </c>
      <c r="F25" s="37">
        <f>E25/E$5*100</f>
        <v>53.136994612923992</v>
      </c>
      <c r="G25" s="38">
        <f t="shared" si="6"/>
        <v>-738.64506100001017</v>
      </c>
      <c r="H25" s="38">
        <f t="shared" si="5"/>
        <v>-1.213827150146537</v>
      </c>
      <c r="I25" s="38"/>
      <c r="J25" s="36">
        <f t="shared" ref="J25" si="20">SUM(J26:J33)</f>
        <v>362053.48971299996</v>
      </c>
      <c r="K25" s="36">
        <f t="shared" ref="K25" si="21">SUM(K26:K33)</f>
        <v>361831.86936400004</v>
      </c>
      <c r="L25" s="37">
        <f>K25/K$5*100</f>
        <v>51.347555874110682</v>
      </c>
      <c r="M25" s="1"/>
      <c r="N25" s="1"/>
      <c r="O25" s="1"/>
    </row>
    <row r="26" spans="1:15" s="22" customFormat="1" ht="24" x14ac:dyDescent="0.2">
      <c r="A26" s="39"/>
      <c r="B26" s="40" t="s">
        <v>93</v>
      </c>
      <c r="C26" s="41">
        <v>1206.815124</v>
      </c>
      <c r="D26" s="41">
        <v>1740.1735229999999</v>
      </c>
      <c r="E26" s="41">
        <v>1306.495823</v>
      </c>
      <c r="F26" s="42">
        <f>E26/E$5*100</f>
        <v>1.1548614953809988</v>
      </c>
      <c r="G26" s="43">
        <f t="shared" si="6"/>
        <v>99.680699000000004</v>
      </c>
      <c r="H26" s="43">
        <f t="shared" si="5"/>
        <v>8.2598151960183763</v>
      </c>
      <c r="I26" s="43"/>
      <c r="J26" s="41">
        <v>8154.5352899999998</v>
      </c>
      <c r="K26" s="41">
        <v>13118.376765000001</v>
      </c>
      <c r="L26" s="42">
        <f>K26/K$5*100</f>
        <v>1.8616286760546237</v>
      </c>
      <c r="M26" s="1"/>
      <c r="N26" s="1"/>
      <c r="O26" s="1"/>
    </row>
    <row r="27" spans="1:15" s="22" customFormat="1" ht="24" x14ac:dyDescent="0.2">
      <c r="A27" s="39"/>
      <c r="B27" s="40" t="s">
        <v>94</v>
      </c>
      <c r="C27" s="41">
        <v>1192.0350699999999</v>
      </c>
      <c r="D27" s="41">
        <v>1373.0429730000001</v>
      </c>
      <c r="E27" s="41">
        <v>977.40392799999995</v>
      </c>
      <c r="F27" s="42">
        <f t="shared" ref="F27:F33" si="22">E27/E$5*100</f>
        <v>0.86396461589096263</v>
      </c>
      <c r="G27" s="43">
        <f t="shared" si="6"/>
        <v>-214.63114199999995</v>
      </c>
      <c r="H27" s="43">
        <f t="shared" si="5"/>
        <v>-18.005438548045401</v>
      </c>
      <c r="I27" s="43"/>
      <c r="J27" s="41">
        <v>7102.8940640000001</v>
      </c>
      <c r="K27" s="41">
        <v>7275.7365330000002</v>
      </c>
      <c r="L27" s="42">
        <f t="shared" ref="L27:L33" si="23">K27/K$5*100</f>
        <v>1.0324996767426695</v>
      </c>
      <c r="M27" s="1"/>
      <c r="N27" s="1"/>
      <c r="O27" s="1"/>
    </row>
    <row r="28" spans="1:15" s="22" customFormat="1" x14ac:dyDescent="0.2">
      <c r="A28" s="39"/>
      <c r="B28" s="40" t="s">
        <v>95</v>
      </c>
      <c r="C28" s="41">
        <v>8153.4436470000001</v>
      </c>
      <c r="D28" s="41">
        <v>6049.2383049999999</v>
      </c>
      <c r="E28" s="41">
        <v>6131.7527799999998</v>
      </c>
      <c r="F28" s="42">
        <f t="shared" si="22"/>
        <v>5.4200901833402924</v>
      </c>
      <c r="G28" s="43">
        <f t="shared" si="6"/>
        <v>-2021.6908670000003</v>
      </c>
      <c r="H28" s="43">
        <f t="shared" si="5"/>
        <v>-24.795545962274073</v>
      </c>
      <c r="I28" s="43"/>
      <c r="J28" s="41">
        <v>41997.799273999997</v>
      </c>
      <c r="K28" s="41">
        <v>33975.859926999998</v>
      </c>
      <c r="L28" s="42">
        <f t="shared" si="23"/>
        <v>4.8215138402238393</v>
      </c>
      <c r="M28" s="1"/>
      <c r="N28" s="1"/>
      <c r="O28" s="1"/>
    </row>
    <row r="29" spans="1:15" s="22" customFormat="1" x14ac:dyDescent="0.2">
      <c r="A29" s="39"/>
      <c r="B29" s="40" t="s">
        <v>96</v>
      </c>
      <c r="C29" s="41">
        <v>3398.404994</v>
      </c>
      <c r="D29" s="41">
        <v>1828.8692189999999</v>
      </c>
      <c r="E29" s="41">
        <v>2307.1961980000001</v>
      </c>
      <c r="F29" s="42">
        <f t="shared" si="22"/>
        <v>2.0394187294387045</v>
      </c>
      <c r="G29" s="43">
        <f t="shared" si="6"/>
        <v>-1091.2087959999999</v>
      </c>
      <c r="H29" s="43">
        <f t="shared" si="5"/>
        <v>-32.109439514318225</v>
      </c>
      <c r="I29" s="43"/>
      <c r="J29" s="41">
        <v>19625.537773</v>
      </c>
      <c r="K29" s="41">
        <v>14429.499003999999</v>
      </c>
      <c r="L29" s="42">
        <f t="shared" si="23"/>
        <v>2.0476900159337683</v>
      </c>
      <c r="M29" s="1"/>
      <c r="N29" s="1"/>
      <c r="O29" s="1"/>
    </row>
    <row r="30" spans="1:15" s="22" customFormat="1" x14ac:dyDescent="0.2">
      <c r="A30" s="39"/>
      <c r="B30" s="40" t="s">
        <v>97</v>
      </c>
      <c r="C30" s="41">
        <v>2937.8177030000002</v>
      </c>
      <c r="D30" s="41">
        <v>3878.3842020000002</v>
      </c>
      <c r="E30" s="41">
        <v>4126.642914</v>
      </c>
      <c r="F30" s="42">
        <f t="shared" si="22"/>
        <v>3.6476970861049911</v>
      </c>
      <c r="G30" s="43">
        <f t="shared" si="6"/>
        <v>1188.8252109999999</v>
      </c>
      <c r="H30" s="43">
        <f t="shared" si="5"/>
        <v>40.466268883396395</v>
      </c>
      <c r="I30" s="43"/>
      <c r="J30" s="41">
        <v>19592.969819999998</v>
      </c>
      <c r="K30" s="41">
        <v>21069.131241999999</v>
      </c>
      <c r="L30" s="42">
        <f t="shared" si="23"/>
        <v>2.9899201404485325</v>
      </c>
      <c r="M30" s="1"/>
      <c r="N30" s="1"/>
      <c r="O30" s="1"/>
    </row>
    <row r="31" spans="1:15" s="22" customFormat="1" x14ac:dyDescent="0.2">
      <c r="A31" s="39"/>
      <c r="B31" s="40" t="s">
        <v>98</v>
      </c>
      <c r="C31" s="41">
        <v>21673.630368999999</v>
      </c>
      <c r="D31" s="41">
        <v>22316.796932000001</v>
      </c>
      <c r="E31" s="41">
        <v>20141.234666</v>
      </c>
      <c r="F31" s="42">
        <f t="shared" si="22"/>
        <v>17.803605626373571</v>
      </c>
      <c r="G31" s="43">
        <f t="shared" si="6"/>
        <v>-1532.3957029999983</v>
      </c>
      <c r="H31" s="43">
        <f t="shared" si="5"/>
        <v>-7.0703231388120305</v>
      </c>
      <c r="I31" s="43"/>
      <c r="J31" s="41">
        <v>135442.508561</v>
      </c>
      <c r="K31" s="41">
        <v>121699.65960899999</v>
      </c>
      <c r="L31" s="42">
        <f t="shared" si="23"/>
        <v>17.270397111833599</v>
      </c>
      <c r="M31" s="1"/>
      <c r="N31" s="1"/>
      <c r="O31" s="1"/>
    </row>
    <row r="32" spans="1:15" s="22" customFormat="1" ht="24" x14ac:dyDescent="0.2">
      <c r="A32" s="39"/>
      <c r="B32" s="40" t="s">
        <v>99</v>
      </c>
      <c r="C32" s="41">
        <v>18497.21329</v>
      </c>
      <c r="D32" s="41">
        <v>23033.920609000001</v>
      </c>
      <c r="E32" s="41">
        <v>20652.616682</v>
      </c>
      <c r="F32" s="42">
        <f t="shared" si="22"/>
        <v>18.255635697432368</v>
      </c>
      <c r="G32" s="43">
        <f t="shared" si="6"/>
        <v>2155.4033920000002</v>
      </c>
      <c r="H32" s="43">
        <f t="shared" si="5"/>
        <v>11.652584409378349</v>
      </c>
      <c r="I32" s="43"/>
      <c r="J32" s="41">
        <v>106569.711901</v>
      </c>
      <c r="K32" s="41">
        <v>124304.15848500001</v>
      </c>
      <c r="L32" s="42">
        <f t="shared" si="23"/>
        <v>17.640001513442936</v>
      </c>
      <c r="M32" s="1"/>
      <c r="N32" s="1"/>
      <c r="O32" s="1"/>
    </row>
    <row r="33" spans="1:15" s="22" customFormat="1" ht="24" x14ac:dyDescent="0.2">
      <c r="A33" s="39"/>
      <c r="B33" s="40" t="s">
        <v>100</v>
      </c>
      <c r="C33" s="41">
        <v>3793.2134919999999</v>
      </c>
      <c r="D33" s="41">
        <v>4948.2338040000004</v>
      </c>
      <c r="E33" s="41">
        <v>4470.5856370000001</v>
      </c>
      <c r="F33" s="42">
        <f t="shared" si="22"/>
        <v>3.9517211789621123</v>
      </c>
      <c r="G33" s="43">
        <f t="shared" si="6"/>
        <v>677.37214500000027</v>
      </c>
      <c r="H33" s="43">
        <f t="shared" si="5"/>
        <v>17.857474841018</v>
      </c>
      <c r="I33" s="43"/>
      <c r="J33" s="41">
        <v>23567.533029999999</v>
      </c>
      <c r="K33" s="41">
        <v>25959.447799000001</v>
      </c>
      <c r="L33" s="42">
        <f t="shared" si="23"/>
        <v>3.6839048994307095</v>
      </c>
      <c r="M33" s="1"/>
      <c r="N33" s="1"/>
      <c r="O33" s="1"/>
    </row>
    <row r="34" spans="1:15" s="22" customFormat="1" ht="8.1" customHeight="1" x14ac:dyDescent="0.2">
      <c r="A34" s="39"/>
      <c r="B34" s="40"/>
      <c r="C34" s="41"/>
      <c r="D34" s="41"/>
      <c r="E34" s="41"/>
      <c r="F34" s="42"/>
      <c r="G34" s="43"/>
      <c r="H34" s="43"/>
      <c r="I34" s="43"/>
      <c r="J34" s="41"/>
      <c r="K34" s="41"/>
      <c r="L34" s="42"/>
      <c r="M34" s="1"/>
      <c r="N34" s="1"/>
      <c r="O34" s="1"/>
    </row>
    <row r="35" spans="1:15" s="22" customFormat="1" ht="15" customHeight="1" x14ac:dyDescent="0.2">
      <c r="A35" s="34" t="s">
        <v>111</v>
      </c>
      <c r="B35" s="36"/>
      <c r="C35" s="131">
        <v>0</v>
      </c>
      <c r="D35" s="45">
        <v>0</v>
      </c>
      <c r="E35" s="45">
        <v>0</v>
      </c>
      <c r="F35" s="45">
        <f>E35/E$5*100</f>
        <v>0</v>
      </c>
      <c r="G35" s="38">
        <f>E35-C35</f>
        <v>0</v>
      </c>
      <c r="H35" s="45" t="e">
        <f>G35/C35*100</f>
        <v>#DIV/0!</v>
      </c>
      <c r="I35" s="45"/>
      <c r="J35" s="131">
        <v>0</v>
      </c>
      <c r="K35" s="45">
        <v>0</v>
      </c>
      <c r="L35" s="45">
        <f>K35/K$5*100</f>
        <v>0</v>
      </c>
      <c r="M35" s="1"/>
      <c r="N35" s="1"/>
      <c r="O35" s="1"/>
    </row>
    <row r="36" spans="1:15" s="22" customFormat="1" ht="15" customHeight="1" x14ac:dyDescent="0.2">
      <c r="A36" s="46" t="s">
        <v>110</v>
      </c>
      <c r="B36" s="47"/>
      <c r="C36" s="48">
        <f>+C35+C25+C23+C19+C11+C7</f>
        <v>86170.271272999991</v>
      </c>
      <c r="D36" s="48">
        <f>+D35+D25+D23+D19+D11+D7</f>
        <v>100052.33373899999</v>
      </c>
      <c r="E36" s="48">
        <f>+E35+E25+E23+E19+E11+E7</f>
        <v>86697.469649999985</v>
      </c>
      <c r="F36" s="49">
        <f>E36/E$5*100</f>
        <v>76.635200574803321</v>
      </c>
      <c r="G36" s="50">
        <f t="shared" si="6"/>
        <v>527.19837699999334</v>
      </c>
      <c r="H36" s="50">
        <f t="shared" si="5"/>
        <v>0.6118100467964781</v>
      </c>
      <c r="I36" s="50"/>
      <c r="J36" s="48">
        <f>+J35+J25+J23+J19+J11+J7</f>
        <v>522556.74432999996</v>
      </c>
      <c r="K36" s="48">
        <f>+K35+K25+K23+K19+K11+K7</f>
        <v>544875.62789200002</v>
      </c>
      <c r="L36" s="49">
        <f>K36/K$5*100</f>
        <v>77.323293265469459</v>
      </c>
      <c r="M36" s="1"/>
      <c r="N36" s="1"/>
      <c r="O36" s="1"/>
    </row>
    <row r="37" spans="1:15" s="22" customFormat="1" ht="15" customHeight="1" x14ac:dyDescent="0.2">
      <c r="A37" s="46" t="s">
        <v>108</v>
      </c>
      <c r="B37" s="47"/>
      <c r="C37" s="132">
        <v>25570.0157</v>
      </c>
      <c r="D37" s="132">
        <v>25805.353232000001</v>
      </c>
      <c r="E37" s="132">
        <v>26432.61809</v>
      </c>
      <c r="F37" s="49">
        <f>E37/E$5*100</f>
        <v>23.364799425196662</v>
      </c>
      <c r="G37" s="50">
        <f t="shared" si="6"/>
        <v>862.60239000000001</v>
      </c>
      <c r="H37" s="50">
        <f t="shared" si="5"/>
        <v>3.3734918277738877</v>
      </c>
      <c r="I37" s="50"/>
      <c r="J37" s="132">
        <v>142553.294395</v>
      </c>
      <c r="K37" s="132">
        <v>159796.41190499999</v>
      </c>
      <c r="L37" s="49">
        <f>K37/K$5*100</f>
        <v>22.676706734530534</v>
      </c>
      <c r="M37" s="1"/>
      <c r="N37" s="1"/>
      <c r="O37" s="1"/>
    </row>
    <row r="38" spans="1:15" s="22" customFormat="1" x14ac:dyDescent="0.2">
      <c r="C38" s="91"/>
      <c r="D38" s="91"/>
      <c r="E38" s="91"/>
      <c r="K38" s="51"/>
      <c r="M38" s="1"/>
      <c r="N38" s="1"/>
      <c r="O38" s="1"/>
    </row>
    <row r="39" spans="1:15" s="22" customFormat="1" x14ac:dyDescent="0.2">
      <c r="C39" s="91"/>
      <c r="D39" s="91"/>
      <c r="E39" s="91"/>
      <c r="F39" s="51"/>
      <c r="G39" s="52"/>
      <c r="H39" s="52"/>
      <c r="J39" s="51"/>
      <c r="K39" s="51"/>
      <c r="L39" s="52"/>
      <c r="M39" s="1"/>
      <c r="N39" s="1"/>
      <c r="O39" s="1"/>
    </row>
    <row r="40" spans="1:15" s="22" customFormat="1" x14ac:dyDescent="0.2">
      <c r="A40" s="23"/>
      <c r="B40" s="23"/>
      <c r="C40" s="53"/>
      <c r="D40" s="53"/>
      <c r="E40" s="53"/>
      <c r="G40" s="51"/>
      <c r="H40" s="51"/>
      <c r="J40" s="53"/>
      <c r="K40" s="53"/>
      <c r="M40" s="1"/>
      <c r="N40" s="1"/>
      <c r="O40" s="1"/>
    </row>
    <row r="41" spans="1:15" s="22" customFormat="1" x14ac:dyDescent="0.2">
      <c r="C41" s="53"/>
      <c r="D41" s="53"/>
      <c r="E41" s="53"/>
      <c r="J41" s="53"/>
      <c r="K41" s="53"/>
      <c r="M41" s="1"/>
      <c r="N41" s="1"/>
      <c r="O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 Sa'eda Humairah Khairul Nizat</cp:lastModifiedBy>
  <cp:lastPrinted>2024-05-13T07:02:46Z</cp:lastPrinted>
  <dcterms:created xsi:type="dcterms:W3CDTF">2020-06-23T08:33:49Z</dcterms:created>
  <dcterms:modified xsi:type="dcterms:W3CDTF">2025-07-18T02:58:34Z</dcterms:modified>
</cp:coreProperties>
</file>