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zliyana\Desktop\2025\QSS 2025\PENERBITAN QSS\Q22025\"/>
    </mc:Choice>
  </mc:AlternateContent>
  <xr:revisionPtr revIDLastSave="0" documentId="13_ncr:1_{6B3269AD-0E6F-4F17-8DD7-69EEF6DF9D29}" xr6:coauthVersionLast="36" xr6:coauthVersionMax="36" xr10:uidLastSave="{00000000-0000-0000-0000-000000000000}"/>
  <bookViews>
    <workbookView xWindow="0" yWindow="0" windowWidth="23040" windowHeight="9852" tabRatio="828" firstSheet="25" activeTab="29" xr2:uid="{865B9D9C-CAD6-42D3-B14E-C91A401F8869}"/>
  </bookViews>
  <sheets>
    <sheet name="J1 Perkhidmatan" sheetId="1" r:id="rId1"/>
    <sheet name="J2 Segmen 1" sheetId="2" r:id="rId2"/>
    <sheet name="J2 Segmen 2" sheetId="3" r:id="rId3"/>
    <sheet name="J2 Segmen 3" sheetId="4" r:id="rId4"/>
    <sheet name="J2 Segmen 4" sheetId="5" r:id="rId5"/>
    <sheet name="J3-DT" sheetId="6" r:id="rId6"/>
    <sheet name="J3-Borong" sheetId="7" r:id="rId7"/>
    <sheet name="J3-B1" sheetId="8" r:id="rId8"/>
    <sheet name="J3-B2" sheetId="9" r:id="rId9"/>
    <sheet name="J3-B3" sheetId="10" r:id="rId10"/>
    <sheet name="J3-B4" sheetId="11" r:id="rId11"/>
    <sheet name="J3-B5" sheetId="12" r:id="rId12"/>
    <sheet name="J3-B6" sheetId="13" r:id="rId13"/>
    <sheet name="J3-B7" sheetId="14" r:id="rId14"/>
    <sheet name="J3-Runcit" sheetId="15" r:id="rId15"/>
    <sheet name="J3-R1" sheetId="16" r:id="rId16"/>
    <sheet name="J3-R2" sheetId="17" r:id="rId17"/>
    <sheet name="J3-R3" sheetId="18" r:id="rId18"/>
    <sheet name="J3-R4" sheetId="19" r:id="rId19"/>
    <sheet name="J3-R5" sheetId="20" r:id="rId20"/>
    <sheet name="J3-R6" sheetId="21" r:id="rId21"/>
    <sheet name="J3-R7" sheetId="22" r:id="rId22"/>
    <sheet name="J3-R8" sheetId="23" r:id="rId23"/>
    <sheet name="J3-R9" sheetId="24" r:id="rId24"/>
    <sheet name="J3-KMotor" sheetId="25" r:id="rId25"/>
    <sheet name="J3-KM1" sheetId="26" r:id="rId26"/>
    <sheet name="J3-KM2" sheetId="27" r:id="rId27"/>
    <sheet name="J3-KM3" sheetId="28" r:id="rId28"/>
    <sheet name="J3-KM4" sheetId="29" r:id="rId29"/>
    <sheet name="J3-MK" sheetId="30" r:id="rId30"/>
    <sheet name="J3-Trans" sheetId="31" r:id="rId31"/>
    <sheet name="J3-F&amp;B" sheetId="32" r:id="rId32"/>
    <sheet name="J3-Prof" sheetId="33" r:id="rId33"/>
    <sheet name="J3-Health" sheetId="34" r:id="rId34"/>
    <sheet name="J3-Edu" sheetId="35" r:id="rId35"/>
    <sheet name="J3-Accom" sheetId="36" r:id="rId36"/>
    <sheet name="J3-Recreation" sheetId="37" r:id="rId37"/>
    <sheet name="J3-R-Estate" sheetId="38" r:id="rId38"/>
    <sheet name="J3-PL" sheetId="39" r:id="rId39"/>
    <sheet name="J3-PKS" sheetId="40" r:id="rId40"/>
    <sheet name="J4" sheetId="41" r:id="rId41"/>
  </sheets>
  <definedNames>
    <definedName name="_xlnm.Print_Area" localSheetId="0">'J1 Perkhidmatan'!$A$1:$R$51</definedName>
    <definedName name="_xlnm.Print_Area" localSheetId="1">'J2 Segmen 1'!$A$1:$R$48</definedName>
    <definedName name="_xlnm.Print_Area" localSheetId="2">'J2 Segmen 2'!$A$1:$R$46</definedName>
    <definedName name="_xlnm.Print_Area" localSheetId="3">'J2 Segmen 3'!$A$1:$R$46</definedName>
    <definedName name="_xlnm.Print_Area" localSheetId="4">'J2 Segmen 4'!$A$1:$R$46</definedName>
    <definedName name="_xlnm.Print_Area" localSheetId="35">'J3-Accom'!$A$1:$R$46</definedName>
    <definedName name="_xlnm.Print_Area" localSheetId="7">'J3-B1'!$A$1:$R$46</definedName>
    <definedName name="_xlnm.Print_Area" localSheetId="8">'J3-B2'!$A$1:$R$46</definedName>
    <definedName name="_xlnm.Print_Area" localSheetId="9">'J3-B3'!$A$1:$R$46</definedName>
    <definedName name="_xlnm.Print_Area" localSheetId="10">'J3-B4'!$A$1:$R$46</definedName>
    <definedName name="_xlnm.Print_Area" localSheetId="11">'J3-B5'!$A$1:$R$46</definedName>
    <definedName name="_xlnm.Print_Area" localSheetId="12">'J3-B6'!$A$1:$R$46</definedName>
    <definedName name="_xlnm.Print_Area" localSheetId="13">'J3-B7'!$A$1:$R$46</definedName>
    <definedName name="_xlnm.Print_Area" localSheetId="6">'J3-Borong'!$A$1:$R$46</definedName>
    <definedName name="_xlnm.Print_Area" localSheetId="5">'J3-DT'!$A$1:$R$46</definedName>
    <definedName name="_xlnm.Print_Area" localSheetId="34">'J3-Edu'!$A$1:$R$46</definedName>
    <definedName name="_xlnm.Print_Area" localSheetId="31">'J3-F&amp;B'!$A$1:$R$46</definedName>
    <definedName name="_xlnm.Print_Area" localSheetId="33">'J3-Health'!$A$1:$R$46</definedName>
    <definedName name="_xlnm.Print_Area" localSheetId="25">'J3-KM1'!$A$1:$R$46</definedName>
    <definedName name="_xlnm.Print_Area" localSheetId="26">'J3-KM2'!$A$1:$R$46</definedName>
    <definedName name="_xlnm.Print_Area" localSheetId="27">'J3-KM3'!$A$1:$R$46</definedName>
    <definedName name="_xlnm.Print_Area" localSheetId="28">'J3-KM4'!$A$1:$R$46</definedName>
    <definedName name="_xlnm.Print_Area" localSheetId="24">'J3-KMotor'!$A$1:$R$46</definedName>
    <definedName name="_xlnm.Print_Area" localSheetId="29">'J3-MK'!$A$1:$R$46</definedName>
    <definedName name="_xlnm.Print_Area" localSheetId="39">'J3-PKS'!$A$1:$R$46</definedName>
    <definedName name="_xlnm.Print_Area" localSheetId="38">'J3-PL'!$A$1:$R$46</definedName>
    <definedName name="_xlnm.Print_Area" localSheetId="32">'J3-Prof'!$A$1:$R$46</definedName>
    <definedName name="_xlnm.Print_Area" localSheetId="15">'J3-R1'!$A$1:$R$46</definedName>
    <definedName name="_xlnm.Print_Area" localSheetId="16">'J3-R2'!$A$1:$R$46</definedName>
    <definedName name="_xlnm.Print_Area" localSheetId="17">'J3-R3'!$A$1:$R$46</definedName>
    <definedName name="_xlnm.Print_Area" localSheetId="18">'J3-R4'!$A$1:$R$46</definedName>
    <definedName name="_xlnm.Print_Area" localSheetId="19">'J3-R5'!$A$1:$R$46</definedName>
    <definedName name="_xlnm.Print_Area" localSheetId="20">'J3-R6'!$A$1:$R$46</definedName>
    <definedName name="_xlnm.Print_Area" localSheetId="21">'J3-R7'!$A$1:$R$46</definedName>
    <definedName name="_xlnm.Print_Area" localSheetId="22">'J3-R8'!$A$1:$R$46</definedName>
    <definedName name="_xlnm.Print_Area" localSheetId="23">'J3-R9'!$A$1:$R$46</definedName>
    <definedName name="_xlnm.Print_Area" localSheetId="36">'J3-Recreation'!$A$1:$R$46</definedName>
    <definedName name="_xlnm.Print_Area" localSheetId="37">'J3-R-Estate'!$A$1:$R$46</definedName>
    <definedName name="_xlnm.Print_Area" localSheetId="14">'J3-Runcit'!$A$1:$R$46</definedName>
    <definedName name="_xlnm.Print_Area" localSheetId="30">'J3-Trans'!$A$1:$R$46</definedName>
    <definedName name="_xlnm.Print_Area" localSheetId="40">'J4'!$A$1:$H$44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3" l="1"/>
  <c r="H40" i="41"/>
  <c r="G40" i="41"/>
  <c r="G46" i="37" l="1"/>
  <c r="H39" i="41" l="1"/>
  <c r="G39" i="41"/>
  <c r="H38" i="41"/>
  <c r="G38" i="41"/>
  <c r="H37" i="41"/>
  <c r="G37" i="41"/>
  <c r="H36" i="41"/>
  <c r="G36" i="41"/>
  <c r="H35" i="41"/>
  <c r="G35" i="41"/>
  <c r="H34" i="41"/>
  <c r="G34" i="41"/>
  <c r="H33" i="41"/>
  <c r="G33" i="41"/>
  <c r="H32" i="41"/>
  <c r="G32" i="41"/>
  <c r="H31" i="41"/>
  <c r="G31" i="41"/>
  <c r="H30" i="41"/>
  <c r="G30" i="41"/>
  <c r="H29" i="41"/>
  <c r="G29" i="41"/>
  <c r="H28" i="41"/>
  <c r="G28" i="41"/>
  <c r="H27" i="41"/>
  <c r="G27" i="41"/>
  <c r="H26" i="41"/>
  <c r="G26" i="41"/>
  <c r="H25" i="41"/>
  <c r="G25" i="41"/>
  <c r="H24" i="41"/>
  <c r="G24" i="41"/>
  <c r="H23" i="41"/>
  <c r="G23" i="41"/>
  <c r="H22" i="41"/>
  <c r="H21" i="41"/>
  <c r="H20" i="41"/>
  <c r="E12" i="41" l="1"/>
  <c r="E13" i="41"/>
  <c r="G13" i="41" s="1"/>
  <c r="E14" i="41"/>
  <c r="G14" i="41" s="1"/>
  <c r="E15" i="41"/>
  <c r="E16" i="41"/>
  <c r="G16" i="41" s="1"/>
  <c r="G15" i="41" l="1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16" i="5" s="1"/>
  <c r="O28" i="5"/>
  <c r="O27" i="5"/>
  <c r="O26" i="5"/>
  <c r="O25" i="5"/>
  <c r="O15" i="5" s="1"/>
  <c r="O24" i="5"/>
  <c r="O23" i="5"/>
  <c r="O22" i="5"/>
  <c r="O21" i="5"/>
  <c r="J46" i="5"/>
  <c r="J45" i="5"/>
  <c r="J44" i="5"/>
  <c r="J19" i="5" s="1"/>
  <c r="J43" i="5"/>
  <c r="J42" i="5"/>
  <c r="J41" i="5"/>
  <c r="J40" i="5"/>
  <c r="J18" i="5" s="1"/>
  <c r="J39" i="5"/>
  <c r="J38" i="5"/>
  <c r="J37" i="5"/>
  <c r="J36" i="5"/>
  <c r="J17" i="5" s="1"/>
  <c r="J35" i="5"/>
  <c r="J34" i="5"/>
  <c r="J33" i="5"/>
  <c r="J32" i="5"/>
  <c r="J16" i="5" s="1"/>
  <c r="J31" i="5"/>
  <c r="J30" i="5"/>
  <c r="J29" i="5"/>
  <c r="J28" i="5"/>
  <c r="J15" i="5" s="1"/>
  <c r="J27" i="5"/>
  <c r="J26" i="5"/>
  <c r="J25" i="5"/>
  <c r="J24" i="5"/>
  <c r="J23" i="5"/>
  <c r="J22" i="5"/>
  <c r="J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21" i="5"/>
  <c r="O46" i="4"/>
  <c r="O45" i="4"/>
  <c r="O44" i="4"/>
  <c r="O43" i="4"/>
  <c r="O42" i="4"/>
  <c r="O41" i="4"/>
  <c r="O19" i="4" s="1"/>
  <c r="O40" i="4"/>
  <c r="O39" i="4"/>
  <c r="O38" i="4"/>
  <c r="O37" i="4"/>
  <c r="O36" i="4"/>
  <c r="O35" i="4"/>
  <c r="O34" i="4"/>
  <c r="O33" i="4"/>
  <c r="O17" i="4" s="1"/>
  <c r="O32" i="4"/>
  <c r="O31" i="4"/>
  <c r="O30" i="4"/>
  <c r="O29" i="4"/>
  <c r="O28" i="4"/>
  <c r="O27" i="4"/>
  <c r="O26" i="4"/>
  <c r="O25" i="4"/>
  <c r="O15" i="4" s="1"/>
  <c r="O24" i="4"/>
  <c r="O23" i="4"/>
  <c r="O22" i="4"/>
  <c r="O21" i="4"/>
  <c r="O14" i="4" s="1"/>
  <c r="J46" i="4"/>
  <c r="J45" i="4"/>
  <c r="J44" i="4"/>
  <c r="J19" i="4" s="1"/>
  <c r="J43" i="4"/>
  <c r="J42" i="4"/>
  <c r="J41" i="4"/>
  <c r="J40" i="4"/>
  <c r="J18" i="4" s="1"/>
  <c r="J39" i="4"/>
  <c r="J38" i="4"/>
  <c r="J37" i="4"/>
  <c r="J36" i="4"/>
  <c r="J17" i="4" s="1"/>
  <c r="J35" i="4"/>
  <c r="J34" i="4"/>
  <c r="J33" i="4"/>
  <c r="J32" i="4"/>
  <c r="J16" i="4" s="1"/>
  <c r="J31" i="4"/>
  <c r="J30" i="4"/>
  <c r="J29" i="4"/>
  <c r="J28" i="4"/>
  <c r="J27" i="4"/>
  <c r="J26" i="4"/>
  <c r="J25" i="4"/>
  <c r="J24" i="4"/>
  <c r="J14" i="4" s="1"/>
  <c r="J23" i="4"/>
  <c r="J22" i="4"/>
  <c r="J21" i="4"/>
  <c r="E22" i="4"/>
  <c r="E23" i="4"/>
  <c r="E24" i="4"/>
  <c r="E25" i="4"/>
  <c r="E26" i="4"/>
  <c r="E27" i="4"/>
  <c r="E28" i="4"/>
  <c r="E29" i="4"/>
  <c r="E30" i="4"/>
  <c r="E31" i="4"/>
  <c r="E32" i="4"/>
  <c r="E16" i="4" s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21" i="4"/>
  <c r="O46" i="3"/>
  <c r="O45" i="3"/>
  <c r="O44" i="3"/>
  <c r="O43" i="3"/>
  <c r="O42" i="3"/>
  <c r="O41" i="3"/>
  <c r="O19" i="3" s="1"/>
  <c r="O40" i="3"/>
  <c r="O39" i="3"/>
  <c r="O38" i="3"/>
  <c r="O37" i="3"/>
  <c r="O18" i="3" s="1"/>
  <c r="O36" i="3"/>
  <c r="O35" i="3"/>
  <c r="O34" i="3"/>
  <c r="O33" i="3"/>
  <c r="O32" i="3"/>
  <c r="O31" i="3"/>
  <c r="O30" i="3"/>
  <c r="O29" i="3"/>
  <c r="O16" i="3" s="1"/>
  <c r="O28" i="3"/>
  <c r="O27" i="3"/>
  <c r="O26" i="3"/>
  <c r="O25" i="3"/>
  <c r="O24" i="3"/>
  <c r="O23" i="3"/>
  <c r="O22" i="3"/>
  <c r="O21" i="3"/>
  <c r="J46" i="3"/>
  <c r="J45" i="3"/>
  <c r="J44" i="3"/>
  <c r="J19" i="3" s="1"/>
  <c r="J43" i="3"/>
  <c r="J42" i="3"/>
  <c r="J41" i="3"/>
  <c r="J40" i="3"/>
  <c r="J18" i="3" s="1"/>
  <c r="J39" i="3"/>
  <c r="J38" i="3"/>
  <c r="J37" i="3"/>
  <c r="J36" i="3"/>
  <c r="J17" i="3" s="1"/>
  <c r="J35" i="3"/>
  <c r="J34" i="3"/>
  <c r="J33" i="3"/>
  <c r="J32" i="3"/>
  <c r="J16" i="3" s="1"/>
  <c r="J31" i="3"/>
  <c r="J30" i="3"/>
  <c r="J29" i="3"/>
  <c r="J28" i="3"/>
  <c r="J15" i="3" s="1"/>
  <c r="J27" i="3"/>
  <c r="J26" i="3"/>
  <c r="J25" i="3"/>
  <c r="J24" i="3"/>
  <c r="J14" i="3" s="1"/>
  <c r="J23" i="3"/>
  <c r="J22" i="3"/>
  <c r="J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21" i="3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15" i="25" s="1"/>
  <c r="O24" i="25"/>
  <c r="O23" i="25"/>
  <c r="O22" i="25"/>
  <c r="O21" i="25"/>
  <c r="J46" i="25"/>
  <c r="J45" i="25"/>
  <c r="J44" i="25"/>
  <c r="J19" i="25" s="1"/>
  <c r="J43" i="25"/>
  <c r="J42" i="25"/>
  <c r="J41" i="25"/>
  <c r="J40" i="25"/>
  <c r="J18" i="25" s="1"/>
  <c r="J39" i="25"/>
  <c r="J38" i="25"/>
  <c r="J37" i="25"/>
  <c r="J36" i="25"/>
  <c r="J17" i="25" s="1"/>
  <c r="J35" i="25"/>
  <c r="J34" i="25"/>
  <c r="J33" i="25"/>
  <c r="J32" i="25"/>
  <c r="J16" i="25" s="1"/>
  <c r="J31" i="25"/>
  <c r="J30" i="25"/>
  <c r="J29" i="25"/>
  <c r="J28" i="25"/>
  <c r="J15" i="25" s="1"/>
  <c r="J27" i="25"/>
  <c r="J26" i="25"/>
  <c r="J25" i="25"/>
  <c r="J24" i="25"/>
  <c r="J14" i="25" s="1"/>
  <c r="J23" i="25"/>
  <c r="J22" i="25"/>
  <c r="J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21" i="2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17" i="15" s="1"/>
  <c r="O32" i="15"/>
  <c r="O31" i="15"/>
  <c r="O30" i="15"/>
  <c r="O29" i="15"/>
  <c r="O28" i="15"/>
  <c r="O27" i="15"/>
  <c r="O26" i="15"/>
  <c r="O25" i="15"/>
  <c r="O24" i="15"/>
  <c r="O23" i="15"/>
  <c r="O22" i="15"/>
  <c r="O21" i="15"/>
  <c r="J46" i="15"/>
  <c r="J45" i="15"/>
  <c r="J44" i="15"/>
  <c r="J19" i="15" s="1"/>
  <c r="J43" i="15"/>
  <c r="J42" i="15"/>
  <c r="J41" i="15"/>
  <c r="J40" i="15"/>
  <c r="J18" i="15" s="1"/>
  <c r="J39" i="15"/>
  <c r="J38" i="15"/>
  <c r="J37" i="15"/>
  <c r="J36" i="15"/>
  <c r="J17" i="15" s="1"/>
  <c r="J35" i="15"/>
  <c r="J34" i="15"/>
  <c r="J33" i="15"/>
  <c r="J32" i="15"/>
  <c r="J16" i="15" s="1"/>
  <c r="J31" i="15"/>
  <c r="J30" i="15"/>
  <c r="J29" i="15"/>
  <c r="J28" i="15"/>
  <c r="J15" i="15" s="1"/>
  <c r="J27" i="15"/>
  <c r="J26" i="15"/>
  <c r="J25" i="15"/>
  <c r="J24" i="15"/>
  <c r="J14" i="15" s="1"/>
  <c r="J23" i="15"/>
  <c r="J22" i="15"/>
  <c r="J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21" i="15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14" i="7" s="1"/>
  <c r="J23" i="7"/>
  <c r="J22" i="7"/>
  <c r="J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21" i="7"/>
  <c r="O19" i="40"/>
  <c r="J19" i="40"/>
  <c r="E19" i="40"/>
  <c r="O18" i="40"/>
  <c r="Q19" i="40" s="1"/>
  <c r="J18" i="40"/>
  <c r="E18" i="40"/>
  <c r="O17" i="40"/>
  <c r="J17" i="40"/>
  <c r="E17" i="40"/>
  <c r="O16" i="40"/>
  <c r="J16" i="40"/>
  <c r="E16" i="40"/>
  <c r="O15" i="40"/>
  <c r="J15" i="40"/>
  <c r="E15" i="40"/>
  <c r="O14" i="40"/>
  <c r="J14" i="40"/>
  <c r="E14" i="40"/>
  <c r="O19" i="39"/>
  <c r="Q19" i="39" s="1"/>
  <c r="J19" i="39"/>
  <c r="E19" i="39"/>
  <c r="O18" i="39"/>
  <c r="J18" i="39"/>
  <c r="E18" i="39"/>
  <c r="O17" i="39"/>
  <c r="J17" i="39"/>
  <c r="E17" i="39"/>
  <c r="O16" i="39"/>
  <c r="J16" i="39"/>
  <c r="E16" i="39"/>
  <c r="O15" i="39"/>
  <c r="J15" i="39"/>
  <c r="E15" i="39"/>
  <c r="O14" i="39"/>
  <c r="J14" i="39"/>
  <c r="E14" i="39"/>
  <c r="O19" i="38"/>
  <c r="Q19" i="38" s="1"/>
  <c r="J19" i="38"/>
  <c r="L19" i="38" s="1"/>
  <c r="E19" i="38"/>
  <c r="O18" i="38"/>
  <c r="J18" i="38"/>
  <c r="E18" i="38"/>
  <c r="O17" i="38"/>
  <c r="J17" i="38"/>
  <c r="E17" i="38"/>
  <c r="O16" i="38"/>
  <c r="J16" i="38"/>
  <c r="E16" i="38"/>
  <c r="O15" i="38"/>
  <c r="J15" i="38"/>
  <c r="E15" i="38"/>
  <c r="O14" i="38"/>
  <c r="J14" i="38"/>
  <c r="E14" i="38"/>
  <c r="O19" i="37"/>
  <c r="J19" i="37"/>
  <c r="E19" i="37"/>
  <c r="O18" i="37"/>
  <c r="J18" i="37"/>
  <c r="E18" i="37"/>
  <c r="O17" i="37"/>
  <c r="J17" i="37"/>
  <c r="E17" i="37"/>
  <c r="O16" i="37"/>
  <c r="J16" i="37"/>
  <c r="E16" i="37"/>
  <c r="O15" i="37"/>
  <c r="Q15" i="37" s="1"/>
  <c r="J15" i="37"/>
  <c r="E15" i="37"/>
  <c r="O14" i="37"/>
  <c r="J14" i="37"/>
  <c r="E14" i="37"/>
  <c r="O19" i="36"/>
  <c r="J19" i="36"/>
  <c r="E19" i="36"/>
  <c r="O18" i="36"/>
  <c r="J18" i="36"/>
  <c r="E18" i="36"/>
  <c r="O17" i="36"/>
  <c r="J17" i="36"/>
  <c r="E17" i="36"/>
  <c r="O16" i="36"/>
  <c r="J16" i="36"/>
  <c r="E16" i="36"/>
  <c r="O15" i="36"/>
  <c r="J15" i="36"/>
  <c r="E15" i="36"/>
  <c r="O14" i="36"/>
  <c r="J14" i="36"/>
  <c r="E14" i="36"/>
  <c r="O19" i="35"/>
  <c r="J19" i="35"/>
  <c r="E19" i="35"/>
  <c r="O18" i="35"/>
  <c r="J18" i="35"/>
  <c r="E18" i="35"/>
  <c r="O17" i="35"/>
  <c r="J17" i="35"/>
  <c r="E17" i="35"/>
  <c r="O16" i="35"/>
  <c r="J16" i="35"/>
  <c r="E16" i="35"/>
  <c r="O15" i="35"/>
  <c r="J15" i="35"/>
  <c r="E15" i="35"/>
  <c r="O14" i="35"/>
  <c r="J14" i="35"/>
  <c r="E14" i="35"/>
  <c r="O19" i="34"/>
  <c r="J19" i="34"/>
  <c r="E19" i="34"/>
  <c r="O18" i="34"/>
  <c r="J18" i="34"/>
  <c r="E18" i="34"/>
  <c r="O17" i="34"/>
  <c r="J17" i="34"/>
  <c r="E17" i="34"/>
  <c r="O16" i="34"/>
  <c r="J16" i="34"/>
  <c r="E16" i="34"/>
  <c r="O15" i="34"/>
  <c r="J15" i="34"/>
  <c r="E15" i="34"/>
  <c r="O14" i="34"/>
  <c r="J14" i="34"/>
  <c r="E14" i="34"/>
  <c r="O19" i="33"/>
  <c r="J19" i="33"/>
  <c r="L19" i="33" s="1"/>
  <c r="E19" i="33"/>
  <c r="G19" i="33" s="1"/>
  <c r="O18" i="33"/>
  <c r="Q18" i="33" s="1"/>
  <c r="J18" i="33"/>
  <c r="E18" i="33"/>
  <c r="O17" i="33"/>
  <c r="J17" i="33"/>
  <c r="E17" i="33"/>
  <c r="O16" i="33"/>
  <c r="J16" i="33"/>
  <c r="E16" i="33"/>
  <c r="O15" i="33"/>
  <c r="J15" i="33"/>
  <c r="E15" i="33"/>
  <c r="O14" i="33"/>
  <c r="J14" i="33"/>
  <c r="E14" i="33"/>
  <c r="O19" i="32"/>
  <c r="J19" i="32"/>
  <c r="E19" i="32"/>
  <c r="O18" i="32"/>
  <c r="J18" i="32"/>
  <c r="E18" i="32"/>
  <c r="O17" i="32"/>
  <c r="J17" i="32"/>
  <c r="E17" i="32"/>
  <c r="O16" i="32"/>
  <c r="J16" i="32"/>
  <c r="E16" i="32"/>
  <c r="O15" i="32"/>
  <c r="J15" i="32"/>
  <c r="E15" i="32"/>
  <c r="O14" i="32"/>
  <c r="J14" i="32"/>
  <c r="E14" i="32"/>
  <c r="O19" i="31"/>
  <c r="J19" i="31"/>
  <c r="E19" i="31"/>
  <c r="O18" i="31"/>
  <c r="J18" i="31"/>
  <c r="E18" i="31"/>
  <c r="O17" i="31"/>
  <c r="J17" i="31"/>
  <c r="E17" i="31"/>
  <c r="O16" i="31"/>
  <c r="J16" i="31"/>
  <c r="E16" i="31"/>
  <c r="O15" i="31"/>
  <c r="J15" i="31"/>
  <c r="L15" i="31" s="1"/>
  <c r="E15" i="31"/>
  <c r="O14" i="31"/>
  <c r="J14" i="31"/>
  <c r="E14" i="31"/>
  <c r="O19" i="30"/>
  <c r="J19" i="30"/>
  <c r="E19" i="30"/>
  <c r="O18" i="30"/>
  <c r="J18" i="30"/>
  <c r="E18" i="30"/>
  <c r="O17" i="30"/>
  <c r="J17" i="30"/>
  <c r="E17" i="30"/>
  <c r="O16" i="30"/>
  <c r="J16" i="30"/>
  <c r="E16" i="30"/>
  <c r="O15" i="30"/>
  <c r="J15" i="30"/>
  <c r="E15" i="30"/>
  <c r="O14" i="30"/>
  <c r="J14" i="30"/>
  <c r="E14" i="30"/>
  <c r="O19" i="29"/>
  <c r="J19" i="29"/>
  <c r="E19" i="29"/>
  <c r="O18" i="29"/>
  <c r="J18" i="29"/>
  <c r="E18" i="29"/>
  <c r="O17" i="29"/>
  <c r="J17" i="29"/>
  <c r="E17" i="29"/>
  <c r="O16" i="29"/>
  <c r="J16" i="29"/>
  <c r="E16" i="29"/>
  <c r="O15" i="29"/>
  <c r="J15" i="29"/>
  <c r="E15" i="29"/>
  <c r="O14" i="29"/>
  <c r="J14" i="29"/>
  <c r="E14" i="29"/>
  <c r="O19" i="28"/>
  <c r="J19" i="28"/>
  <c r="E19" i="28"/>
  <c r="O18" i="28"/>
  <c r="J18" i="28"/>
  <c r="E18" i="28"/>
  <c r="O17" i="28"/>
  <c r="J17" i="28"/>
  <c r="E17" i="28"/>
  <c r="O16" i="28"/>
  <c r="Q16" i="28" s="1"/>
  <c r="J16" i="28"/>
  <c r="E16" i="28"/>
  <c r="O15" i="28"/>
  <c r="J15" i="28"/>
  <c r="E15" i="28"/>
  <c r="O14" i="28"/>
  <c r="J14" i="28"/>
  <c r="E14" i="28"/>
  <c r="O19" i="27"/>
  <c r="R21" i="27" s="1"/>
  <c r="J19" i="27"/>
  <c r="E19" i="27"/>
  <c r="O18" i="27"/>
  <c r="J18" i="27"/>
  <c r="E18" i="27"/>
  <c r="O17" i="27"/>
  <c r="J17" i="27"/>
  <c r="E17" i="27"/>
  <c r="O16" i="27"/>
  <c r="J16" i="27"/>
  <c r="E16" i="27"/>
  <c r="O15" i="27"/>
  <c r="J15" i="27"/>
  <c r="E15" i="27"/>
  <c r="O14" i="27"/>
  <c r="J14" i="27"/>
  <c r="E14" i="27"/>
  <c r="O19" i="26"/>
  <c r="J19" i="26"/>
  <c r="E19" i="26"/>
  <c r="O18" i="26"/>
  <c r="J18" i="26"/>
  <c r="E18" i="26"/>
  <c r="O17" i="26"/>
  <c r="J17" i="26"/>
  <c r="E17" i="26"/>
  <c r="O16" i="26"/>
  <c r="J16" i="26"/>
  <c r="E16" i="26"/>
  <c r="O15" i="26"/>
  <c r="J15" i="26"/>
  <c r="E15" i="26"/>
  <c r="O14" i="26"/>
  <c r="J14" i="26"/>
  <c r="E14" i="26"/>
  <c r="O19" i="24"/>
  <c r="J19" i="24"/>
  <c r="E19" i="24"/>
  <c r="O18" i="24"/>
  <c r="J18" i="24"/>
  <c r="E18" i="24"/>
  <c r="O17" i="24"/>
  <c r="J17" i="24"/>
  <c r="E17" i="24"/>
  <c r="O16" i="24"/>
  <c r="J16" i="24"/>
  <c r="E16" i="24"/>
  <c r="G16" i="24" s="1"/>
  <c r="O15" i="24"/>
  <c r="J15" i="24"/>
  <c r="E15" i="24"/>
  <c r="O14" i="24"/>
  <c r="J14" i="24"/>
  <c r="E14" i="24"/>
  <c r="O19" i="23"/>
  <c r="J19" i="23"/>
  <c r="E19" i="23"/>
  <c r="O18" i="23"/>
  <c r="J18" i="23"/>
  <c r="E18" i="23"/>
  <c r="O17" i="23"/>
  <c r="J17" i="23"/>
  <c r="E17" i="23"/>
  <c r="O16" i="23"/>
  <c r="J16" i="23"/>
  <c r="E16" i="23"/>
  <c r="O15" i="23"/>
  <c r="J15" i="23"/>
  <c r="E15" i="23"/>
  <c r="O14" i="23"/>
  <c r="J14" i="23"/>
  <c r="E14" i="23"/>
  <c r="O19" i="22"/>
  <c r="J19" i="22"/>
  <c r="E19" i="22"/>
  <c r="O18" i="22"/>
  <c r="J18" i="22"/>
  <c r="E18" i="22"/>
  <c r="O17" i="22"/>
  <c r="J17" i="22"/>
  <c r="E17" i="22"/>
  <c r="O16" i="22"/>
  <c r="J16" i="22"/>
  <c r="E16" i="22"/>
  <c r="O15" i="22"/>
  <c r="J15" i="22"/>
  <c r="E15" i="22"/>
  <c r="O14" i="22"/>
  <c r="J14" i="22"/>
  <c r="E14" i="22"/>
  <c r="O19" i="21"/>
  <c r="J19" i="21"/>
  <c r="E19" i="21"/>
  <c r="O18" i="21"/>
  <c r="J18" i="21"/>
  <c r="E18" i="21"/>
  <c r="O17" i="21"/>
  <c r="J17" i="21"/>
  <c r="E17" i="21"/>
  <c r="O16" i="21"/>
  <c r="J16" i="21"/>
  <c r="E16" i="21"/>
  <c r="O15" i="21"/>
  <c r="J15" i="21"/>
  <c r="E15" i="21"/>
  <c r="O14" i="21"/>
  <c r="J14" i="21"/>
  <c r="E14" i="21"/>
  <c r="O19" i="20"/>
  <c r="J19" i="20"/>
  <c r="E19" i="20"/>
  <c r="O18" i="20"/>
  <c r="J18" i="20"/>
  <c r="E18" i="20"/>
  <c r="O17" i="20"/>
  <c r="J17" i="20"/>
  <c r="E17" i="20"/>
  <c r="O16" i="20"/>
  <c r="J16" i="20"/>
  <c r="E16" i="20"/>
  <c r="O15" i="20"/>
  <c r="J15" i="20"/>
  <c r="E15" i="20"/>
  <c r="O14" i="20"/>
  <c r="J14" i="20"/>
  <c r="E14" i="20"/>
  <c r="O19" i="19"/>
  <c r="J19" i="19"/>
  <c r="E19" i="19"/>
  <c r="O18" i="19"/>
  <c r="J18" i="19"/>
  <c r="E18" i="19"/>
  <c r="O17" i="19"/>
  <c r="J17" i="19"/>
  <c r="E17" i="19"/>
  <c r="O16" i="19"/>
  <c r="J16" i="19"/>
  <c r="E16" i="19"/>
  <c r="O15" i="19"/>
  <c r="J15" i="19"/>
  <c r="E15" i="19"/>
  <c r="O14" i="19"/>
  <c r="J14" i="19"/>
  <c r="E14" i="19"/>
  <c r="O19" i="18"/>
  <c r="J19" i="18"/>
  <c r="E19" i="18"/>
  <c r="O18" i="18"/>
  <c r="J18" i="18"/>
  <c r="E18" i="18"/>
  <c r="O17" i="18"/>
  <c r="J17" i="18"/>
  <c r="E17" i="18"/>
  <c r="O16" i="18"/>
  <c r="J16" i="18"/>
  <c r="E16" i="18"/>
  <c r="O15" i="18"/>
  <c r="J15" i="18"/>
  <c r="E15" i="18"/>
  <c r="G15" i="18" s="1"/>
  <c r="O14" i="18"/>
  <c r="J14" i="18"/>
  <c r="E14" i="18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J14" i="17"/>
  <c r="E14" i="17"/>
  <c r="O19" i="16"/>
  <c r="J19" i="16"/>
  <c r="E19" i="16"/>
  <c r="O18" i="16"/>
  <c r="J18" i="16"/>
  <c r="E18" i="16"/>
  <c r="O17" i="16"/>
  <c r="J17" i="16"/>
  <c r="E17" i="16"/>
  <c r="O16" i="16"/>
  <c r="J16" i="16"/>
  <c r="E16" i="16"/>
  <c r="O15" i="16"/>
  <c r="J15" i="16"/>
  <c r="E15" i="16"/>
  <c r="O14" i="16"/>
  <c r="J14" i="16"/>
  <c r="E14" i="16"/>
  <c r="O19" i="14"/>
  <c r="J19" i="14"/>
  <c r="E19" i="14"/>
  <c r="O18" i="14"/>
  <c r="J18" i="14"/>
  <c r="E18" i="14"/>
  <c r="O17" i="14"/>
  <c r="J17" i="14"/>
  <c r="L17" i="14" s="1"/>
  <c r="E17" i="14"/>
  <c r="O16" i="14"/>
  <c r="J16" i="14"/>
  <c r="E16" i="14"/>
  <c r="O15" i="14"/>
  <c r="J15" i="14"/>
  <c r="E15" i="14"/>
  <c r="O14" i="14"/>
  <c r="J14" i="14"/>
  <c r="E14" i="14"/>
  <c r="O19" i="13"/>
  <c r="J19" i="13"/>
  <c r="E19" i="13"/>
  <c r="O18" i="13"/>
  <c r="J18" i="13"/>
  <c r="E18" i="13"/>
  <c r="O17" i="13"/>
  <c r="J17" i="13"/>
  <c r="E17" i="13"/>
  <c r="O16" i="13"/>
  <c r="J16" i="13"/>
  <c r="E16" i="13"/>
  <c r="O15" i="13"/>
  <c r="J15" i="13"/>
  <c r="E15" i="13"/>
  <c r="O14" i="13"/>
  <c r="J14" i="13"/>
  <c r="E14" i="13"/>
  <c r="O19" i="12"/>
  <c r="J19" i="12"/>
  <c r="E19" i="12"/>
  <c r="G19" i="12" s="1"/>
  <c r="O18" i="12"/>
  <c r="J18" i="12"/>
  <c r="E18" i="12"/>
  <c r="O17" i="12"/>
  <c r="J17" i="12"/>
  <c r="E17" i="12"/>
  <c r="O16" i="12"/>
  <c r="J16" i="12"/>
  <c r="E16" i="12"/>
  <c r="O15" i="12"/>
  <c r="J15" i="12"/>
  <c r="E15" i="12"/>
  <c r="O14" i="12"/>
  <c r="J14" i="12"/>
  <c r="E14" i="12"/>
  <c r="O19" i="11"/>
  <c r="J19" i="11"/>
  <c r="E19" i="11"/>
  <c r="G19" i="11" s="1"/>
  <c r="O18" i="11"/>
  <c r="Q18" i="11" s="1"/>
  <c r="J18" i="11"/>
  <c r="E18" i="11"/>
  <c r="O17" i="11"/>
  <c r="J17" i="11"/>
  <c r="E17" i="11"/>
  <c r="O16" i="11"/>
  <c r="J16" i="11"/>
  <c r="E16" i="11"/>
  <c r="O15" i="11"/>
  <c r="J15" i="11"/>
  <c r="E15" i="11"/>
  <c r="O14" i="11"/>
  <c r="J14" i="11"/>
  <c r="E14" i="11"/>
  <c r="O19" i="10"/>
  <c r="Q19" i="10" s="1"/>
  <c r="J19" i="10"/>
  <c r="E19" i="10"/>
  <c r="O18" i="10"/>
  <c r="J18" i="10"/>
  <c r="E18" i="10"/>
  <c r="G18" i="10" s="1"/>
  <c r="O17" i="10"/>
  <c r="J17" i="10"/>
  <c r="L17" i="10" s="1"/>
  <c r="E17" i="10"/>
  <c r="O16" i="10"/>
  <c r="J16" i="10"/>
  <c r="E16" i="10"/>
  <c r="O15" i="10"/>
  <c r="J15" i="10"/>
  <c r="E15" i="10"/>
  <c r="O14" i="10"/>
  <c r="J14" i="10"/>
  <c r="E14" i="10"/>
  <c r="O19" i="9"/>
  <c r="J19" i="9"/>
  <c r="E19" i="9"/>
  <c r="O18" i="9"/>
  <c r="J18" i="9"/>
  <c r="E18" i="9"/>
  <c r="O17" i="9"/>
  <c r="J17" i="9"/>
  <c r="E17" i="9"/>
  <c r="O16" i="9"/>
  <c r="J16" i="9"/>
  <c r="E16" i="9"/>
  <c r="O15" i="9"/>
  <c r="J15" i="9"/>
  <c r="E15" i="9"/>
  <c r="O14" i="9"/>
  <c r="J14" i="9"/>
  <c r="E14" i="9"/>
  <c r="O19" i="8"/>
  <c r="J19" i="8"/>
  <c r="E19" i="8"/>
  <c r="O18" i="8"/>
  <c r="J18" i="8"/>
  <c r="E18" i="8"/>
  <c r="O17" i="8"/>
  <c r="J17" i="8"/>
  <c r="E17" i="8"/>
  <c r="O16" i="8"/>
  <c r="J16" i="8"/>
  <c r="E16" i="8"/>
  <c r="O15" i="8"/>
  <c r="J15" i="8"/>
  <c r="E15" i="8"/>
  <c r="O14" i="8"/>
  <c r="J14" i="8"/>
  <c r="E14" i="8"/>
  <c r="J14" i="5"/>
  <c r="J15" i="4"/>
  <c r="E46" i="6" l="1"/>
  <c r="E46" i="2" s="1"/>
  <c r="E46" i="1" s="1"/>
  <c r="J46" i="6"/>
  <c r="J46" i="2" s="1"/>
  <c r="J46" i="1" s="1"/>
  <c r="L18" i="40"/>
  <c r="G19" i="40"/>
  <c r="Q15" i="40"/>
  <c r="L16" i="40"/>
  <c r="G17" i="39"/>
  <c r="L17" i="39"/>
  <c r="Q15" i="39"/>
  <c r="L15" i="38"/>
  <c r="G16" i="38"/>
  <c r="O19" i="5"/>
  <c r="G18" i="37"/>
  <c r="Q19" i="37"/>
  <c r="L15" i="36"/>
  <c r="Q15" i="36"/>
  <c r="G16" i="36"/>
  <c r="G18" i="35"/>
  <c r="Q17" i="35"/>
  <c r="L18" i="35"/>
  <c r="Q18" i="35"/>
  <c r="G16" i="34"/>
  <c r="Q16" i="34"/>
  <c r="Q19" i="34"/>
  <c r="L16" i="34"/>
  <c r="O18" i="5"/>
  <c r="Q18" i="5" s="1"/>
  <c r="Q17" i="33"/>
  <c r="G18" i="33"/>
  <c r="L18" i="33"/>
  <c r="G19" i="32"/>
  <c r="G16" i="32"/>
  <c r="L16" i="32"/>
  <c r="Q17" i="31"/>
  <c r="G18" i="31"/>
  <c r="L18" i="31"/>
  <c r="Q18" i="31"/>
  <c r="G17" i="29"/>
  <c r="Q18" i="28"/>
  <c r="L18" i="28"/>
  <c r="G19" i="28"/>
  <c r="Q15" i="27"/>
  <c r="L16" i="27"/>
  <c r="L17" i="27"/>
  <c r="Q17" i="27"/>
  <c r="G18" i="27"/>
  <c r="O18" i="25"/>
  <c r="O37" i="6"/>
  <c r="O37" i="2" s="1"/>
  <c r="O37" i="1" s="1"/>
  <c r="Q15" i="26"/>
  <c r="G16" i="26"/>
  <c r="O16" i="25"/>
  <c r="Q16" i="25" s="1"/>
  <c r="J39" i="6"/>
  <c r="J39" i="2" s="1"/>
  <c r="J39" i="1" s="1"/>
  <c r="L16" i="26"/>
  <c r="L19" i="26"/>
  <c r="O46" i="6"/>
  <c r="O46" i="2" s="1"/>
  <c r="O46" i="1" s="1"/>
  <c r="L17" i="24"/>
  <c r="G18" i="24"/>
  <c r="G18" i="23"/>
  <c r="G19" i="23"/>
  <c r="L19" i="23"/>
  <c r="L15" i="23"/>
  <c r="Q15" i="23"/>
  <c r="G16" i="23"/>
  <c r="G18" i="22"/>
  <c r="Q17" i="22"/>
  <c r="L17" i="22"/>
  <c r="L15" i="21"/>
  <c r="G16" i="21"/>
  <c r="G19" i="21"/>
  <c r="L19" i="21"/>
  <c r="Q19" i="21"/>
  <c r="E26" i="6"/>
  <c r="E26" i="2" s="1"/>
  <c r="E26" i="1" s="1"/>
  <c r="J40" i="6"/>
  <c r="J40" i="2" s="1"/>
  <c r="O38" i="6"/>
  <c r="O38" i="2" s="1"/>
  <c r="O38" i="1" s="1"/>
  <c r="L17" i="20"/>
  <c r="O14" i="15"/>
  <c r="Q17" i="20"/>
  <c r="G18" i="20"/>
  <c r="L18" i="20"/>
  <c r="L19" i="19"/>
  <c r="Q19" i="19"/>
  <c r="L15" i="19"/>
  <c r="L16" i="19"/>
  <c r="Q15" i="19"/>
  <c r="G16" i="19"/>
  <c r="L16" i="18"/>
  <c r="L17" i="18"/>
  <c r="Q17" i="18"/>
  <c r="G18" i="18"/>
  <c r="L15" i="17"/>
  <c r="J41" i="6"/>
  <c r="J41" i="2" s="1"/>
  <c r="J41" i="1" s="1"/>
  <c r="O39" i="6"/>
  <c r="O39" i="2" s="1"/>
  <c r="O39" i="1" s="1"/>
  <c r="Q15" i="17"/>
  <c r="G16" i="17"/>
  <c r="J42" i="6"/>
  <c r="J42" i="2" s="1"/>
  <c r="J42" i="1" s="1"/>
  <c r="J43" i="6"/>
  <c r="J43" i="2" s="1"/>
  <c r="J43" i="1" s="1"/>
  <c r="O41" i="6"/>
  <c r="O41" i="2" s="1"/>
  <c r="O41" i="1" s="1"/>
  <c r="O18" i="15"/>
  <c r="Q18" i="15" s="1"/>
  <c r="L17" i="16"/>
  <c r="Q17" i="16"/>
  <c r="O15" i="15"/>
  <c r="Q19" i="14"/>
  <c r="L18" i="14"/>
  <c r="Q15" i="14"/>
  <c r="G15" i="14"/>
  <c r="L15" i="14"/>
  <c r="L17" i="13"/>
  <c r="Q17" i="13"/>
  <c r="L15" i="12"/>
  <c r="Q15" i="12"/>
  <c r="G16" i="12"/>
  <c r="L19" i="12"/>
  <c r="G15" i="12"/>
  <c r="L17" i="11"/>
  <c r="Q17" i="11"/>
  <c r="G17" i="11"/>
  <c r="L19" i="10"/>
  <c r="Q15" i="10"/>
  <c r="G17" i="10"/>
  <c r="G19" i="9"/>
  <c r="L19" i="9"/>
  <c r="L16" i="9"/>
  <c r="G17" i="9"/>
  <c r="Q17" i="8"/>
  <c r="O16" i="7"/>
  <c r="O45" i="6"/>
  <c r="O45" i="2" s="1"/>
  <c r="O45" i="1" s="1"/>
  <c r="O16" i="4"/>
  <c r="Q17" i="4" s="1"/>
  <c r="E16" i="3"/>
  <c r="Q15" i="24"/>
  <c r="Q16" i="24"/>
  <c r="Q17" i="24"/>
  <c r="Q18" i="24"/>
  <c r="Q19" i="24"/>
  <c r="L15" i="24"/>
  <c r="L16" i="24"/>
  <c r="L19" i="24"/>
  <c r="L18" i="24"/>
  <c r="E27" i="6"/>
  <c r="E27" i="2" s="1"/>
  <c r="E27" i="1" s="1"/>
  <c r="G17" i="24"/>
  <c r="G15" i="24"/>
  <c r="G19" i="24"/>
  <c r="Q16" i="23"/>
  <c r="Q17" i="23"/>
  <c r="Q18" i="23"/>
  <c r="O16" i="15"/>
  <c r="Q17" i="15" s="1"/>
  <c r="Q19" i="23"/>
  <c r="L16" i="23"/>
  <c r="L17" i="23"/>
  <c r="L18" i="23"/>
  <c r="G15" i="23"/>
  <c r="E17" i="15"/>
  <c r="G17" i="23"/>
  <c r="Q19" i="22"/>
  <c r="Q18" i="22"/>
  <c r="Q15" i="22"/>
  <c r="Q16" i="22"/>
  <c r="L18" i="22"/>
  <c r="L19" i="22"/>
  <c r="L15" i="22"/>
  <c r="L16" i="22"/>
  <c r="G19" i="22"/>
  <c r="G15" i="22"/>
  <c r="G16" i="22"/>
  <c r="G17" i="22"/>
  <c r="Q18" i="21"/>
  <c r="Q16" i="21"/>
  <c r="Q17" i="21"/>
  <c r="Q15" i="21"/>
  <c r="L16" i="21"/>
  <c r="L17" i="21"/>
  <c r="L18" i="21"/>
  <c r="G17" i="21"/>
  <c r="G18" i="21"/>
  <c r="G15" i="21"/>
  <c r="Q15" i="20"/>
  <c r="Q16" i="20"/>
  <c r="O19" i="15"/>
  <c r="Q18" i="20"/>
  <c r="Q19" i="20"/>
  <c r="L15" i="20"/>
  <c r="L16" i="20"/>
  <c r="L19" i="20"/>
  <c r="G15" i="20"/>
  <c r="G16" i="20"/>
  <c r="G17" i="20"/>
  <c r="G19" i="20"/>
  <c r="O42" i="6"/>
  <c r="O42" i="2" s="1"/>
  <c r="O42" i="1" s="1"/>
  <c r="Q16" i="19"/>
  <c r="Q18" i="19"/>
  <c r="Q17" i="19"/>
  <c r="L17" i="19"/>
  <c r="L18" i="19"/>
  <c r="G15" i="19"/>
  <c r="G17" i="19"/>
  <c r="G18" i="19"/>
  <c r="G19" i="19"/>
  <c r="Q18" i="18"/>
  <c r="Q19" i="18"/>
  <c r="Q15" i="18"/>
  <c r="Q16" i="18"/>
  <c r="J44" i="6"/>
  <c r="J44" i="2" s="1"/>
  <c r="L18" i="18"/>
  <c r="L19" i="18"/>
  <c r="L15" i="18"/>
  <c r="G19" i="18"/>
  <c r="E40" i="6"/>
  <c r="E40" i="2" s="1"/>
  <c r="E40" i="1" s="1"/>
  <c r="G16" i="18"/>
  <c r="G17" i="18"/>
  <c r="Q18" i="17"/>
  <c r="Q16" i="17"/>
  <c r="Q19" i="17"/>
  <c r="Q17" i="17"/>
  <c r="L16" i="17"/>
  <c r="L17" i="17"/>
  <c r="L18" i="17"/>
  <c r="L19" i="17"/>
  <c r="G18" i="17"/>
  <c r="G19" i="17"/>
  <c r="G17" i="17"/>
  <c r="E15" i="15"/>
  <c r="G15" i="17"/>
  <c r="Q15" i="16"/>
  <c r="Q16" i="16"/>
  <c r="O24" i="6"/>
  <c r="O24" i="2" s="1"/>
  <c r="O24" i="1" s="1"/>
  <c r="Q18" i="16"/>
  <c r="Q19" i="16"/>
  <c r="L18" i="16"/>
  <c r="L19" i="16"/>
  <c r="L15" i="16"/>
  <c r="J21" i="6"/>
  <c r="J21" i="2" s="1"/>
  <c r="J21" i="1" s="1"/>
  <c r="J22" i="6"/>
  <c r="J22" i="2" s="1"/>
  <c r="J22" i="1" s="1"/>
  <c r="L16" i="16"/>
  <c r="G16" i="16"/>
  <c r="E14" i="15"/>
  <c r="E19" i="15"/>
  <c r="E18" i="15"/>
  <c r="E16" i="15"/>
  <c r="G15" i="16"/>
  <c r="G19" i="16"/>
  <c r="G17" i="16"/>
  <c r="G18" i="16"/>
  <c r="Q16" i="29"/>
  <c r="Q17" i="29"/>
  <c r="Q19" i="29"/>
  <c r="Q15" i="29"/>
  <c r="Q18" i="29"/>
  <c r="L16" i="29"/>
  <c r="L17" i="29"/>
  <c r="L15" i="29"/>
  <c r="L18" i="29"/>
  <c r="L19" i="29"/>
  <c r="E23" i="6"/>
  <c r="E23" i="2" s="1"/>
  <c r="E23" i="1" s="1"/>
  <c r="G15" i="29"/>
  <c r="E43" i="6"/>
  <c r="E43" i="2" s="1"/>
  <c r="E43" i="1" s="1"/>
  <c r="E42" i="6"/>
  <c r="E42" i="2" s="1"/>
  <c r="E42" i="1" s="1"/>
  <c r="E25" i="6"/>
  <c r="E25" i="2" s="1"/>
  <c r="E25" i="1" s="1"/>
  <c r="E24" i="6"/>
  <c r="E24" i="2" s="1"/>
  <c r="E24" i="1" s="1"/>
  <c r="E21" i="6"/>
  <c r="E21" i="2" s="1"/>
  <c r="E21" i="1" s="1"/>
  <c r="E22" i="6"/>
  <c r="E22" i="2" s="1"/>
  <c r="E22" i="1" s="1"/>
  <c r="E45" i="6"/>
  <c r="E45" i="2" s="1"/>
  <c r="E45" i="1" s="1"/>
  <c r="E44" i="6"/>
  <c r="E44" i="2" s="1"/>
  <c r="E44" i="1" s="1"/>
  <c r="G16" i="29"/>
  <c r="G18" i="29"/>
  <c r="G19" i="29"/>
  <c r="Q19" i="28"/>
  <c r="O43" i="6"/>
  <c r="O43" i="2" s="1"/>
  <c r="O43" i="1" s="1"/>
  <c r="O44" i="6"/>
  <c r="O44" i="2" s="1"/>
  <c r="O44" i="1" s="1"/>
  <c r="O21" i="6"/>
  <c r="O21" i="2" s="1"/>
  <c r="O21" i="1" s="1"/>
  <c r="O22" i="6"/>
  <c r="O22" i="2" s="1"/>
  <c r="O22" i="1" s="1"/>
  <c r="Q15" i="28"/>
  <c r="O19" i="25"/>
  <c r="Q17" i="28"/>
  <c r="J26" i="6"/>
  <c r="J26" i="2" s="1"/>
  <c r="J26" i="1" s="1"/>
  <c r="L17" i="28"/>
  <c r="L19" i="28"/>
  <c r="J36" i="6"/>
  <c r="J17" i="6" s="1"/>
  <c r="L15" i="28"/>
  <c r="L16" i="28"/>
  <c r="J37" i="6"/>
  <c r="J37" i="2" s="1"/>
  <c r="J37" i="1" s="1"/>
  <c r="G15" i="28"/>
  <c r="G17" i="28"/>
  <c r="G16" i="28"/>
  <c r="G18" i="28"/>
  <c r="Q19" i="27"/>
  <c r="Q16" i="27"/>
  <c r="Q18" i="27"/>
  <c r="J23" i="6"/>
  <c r="J23" i="2" s="1"/>
  <c r="J23" i="1" s="1"/>
  <c r="L18" i="27"/>
  <c r="L19" i="27"/>
  <c r="J45" i="6"/>
  <c r="J45" i="2" s="1"/>
  <c r="J45" i="1" s="1"/>
  <c r="J25" i="6"/>
  <c r="J25" i="2" s="1"/>
  <c r="J25" i="1" s="1"/>
  <c r="L15" i="27"/>
  <c r="G19" i="27"/>
  <c r="E14" i="25"/>
  <c r="G15" i="27"/>
  <c r="G16" i="27"/>
  <c r="G17" i="27"/>
  <c r="E28" i="6"/>
  <c r="E28" i="2" s="1"/>
  <c r="E28" i="1" s="1"/>
  <c r="Q17" i="26"/>
  <c r="Q18" i="26"/>
  <c r="O17" i="25"/>
  <c r="Q19" i="26"/>
  <c r="O26" i="6"/>
  <c r="O26" i="2" s="1"/>
  <c r="O26" i="1" s="1"/>
  <c r="O28" i="6"/>
  <c r="O28" i="2" s="1"/>
  <c r="O28" i="1" s="1"/>
  <c r="O30" i="6"/>
  <c r="O30" i="2" s="1"/>
  <c r="O30" i="1" s="1"/>
  <c r="O31" i="6"/>
  <c r="O31" i="2" s="1"/>
  <c r="O31" i="1" s="1"/>
  <c r="O32" i="6"/>
  <c r="O32" i="2" s="1"/>
  <c r="O32" i="1" s="1"/>
  <c r="O33" i="6"/>
  <c r="O33" i="2" s="1"/>
  <c r="O33" i="1" s="1"/>
  <c r="O35" i="6"/>
  <c r="O35" i="2" s="1"/>
  <c r="O35" i="1" s="1"/>
  <c r="O14" i="25"/>
  <c r="Q15" i="25" s="1"/>
  <c r="Q16" i="26"/>
  <c r="O27" i="6"/>
  <c r="O27" i="2" s="1"/>
  <c r="O27" i="1" s="1"/>
  <c r="O36" i="6"/>
  <c r="O36" i="2" s="1"/>
  <c r="O36" i="1" s="1"/>
  <c r="L17" i="26"/>
  <c r="L18" i="26"/>
  <c r="L17" i="25"/>
  <c r="J31" i="6"/>
  <c r="J31" i="2" s="1"/>
  <c r="J31" i="1" s="1"/>
  <c r="J33" i="6"/>
  <c r="J33" i="2" s="1"/>
  <c r="J33" i="1" s="1"/>
  <c r="J27" i="6"/>
  <c r="J27" i="2" s="1"/>
  <c r="J27" i="1" s="1"/>
  <c r="J28" i="6"/>
  <c r="J28" i="2" s="1"/>
  <c r="J29" i="6"/>
  <c r="J29" i="2" s="1"/>
  <c r="J29" i="1" s="1"/>
  <c r="J30" i="6"/>
  <c r="J30" i="2" s="1"/>
  <c r="J30" i="1" s="1"/>
  <c r="J32" i="6"/>
  <c r="J16" i="6" s="1"/>
  <c r="J34" i="6"/>
  <c r="J34" i="2" s="1"/>
  <c r="J34" i="1" s="1"/>
  <c r="J35" i="6"/>
  <c r="J35" i="2" s="1"/>
  <c r="J35" i="1" s="1"/>
  <c r="L15" i="26"/>
  <c r="J38" i="6"/>
  <c r="J38" i="2" s="1"/>
  <c r="J38" i="1" s="1"/>
  <c r="G17" i="26"/>
  <c r="E17" i="25"/>
  <c r="G18" i="26"/>
  <c r="G19" i="26"/>
  <c r="E16" i="25"/>
  <c r="E39" i="6"/>
  <c r="E39" i="2" s="1"/>
  <c r="E39" i="1" s="1"/>
  <c r="E15" i="25"/>
  <c r="E33" i="6"/>
  <c r="E33" i="2" s="1"/>
  <c r="E33" i="1" s="1"/>
  <c r="E36" i="6"/>
  <c r="E36" i="2" s="1"/>
  <c r="E36" i="1" s="1"/>
  <c r="E34" i="6"/>
  <c r="E34" i="2" s="1"/>
  <c r="E34" i="1" s="1"/>
  <c r="E31" i="6"/>
  <c r="E31" i="2" s="1"/>
  <c r="E31" i="1" s="1"/>
  <c r="G15" i="26"/>
  <c r="E29" i="6"/>
  <c r="E29" i="2" s="1"/>
  <c r="E29" i="1" s="1"/>
  <c r="E19" i="25"/>
  <c r="E18" i="25"/>
  <c r="E38" i="6"/>
  <c r="E38" i="2" s="1"/>
  <c r="E38" i="1" s="1"/>
  <c r="E37" i="6"/>
  <c r="E37" i="2" s="1"/>
  <c r="E37" i="1" s="1"/>
  <c r="E35" i="6"/>
  <c r="E35" i="2" s="1"/>
  <c r="E35" i="1" s="1"/>
  <c r="E32" i="6"/>
  <c r="E32" i="2" s="1"/>
  <c r="E32" i="1" s="1"/>
  <c r="E30" i="6"/>
  <c r="E30" i="2" s="1"/>
  <c r="E30" i="1" s="1"/>
  <c r="Q19" i="30"/>
  <c r="Q15" i="30"/>
  <c r="G16" i="30"/>
  <c r="Q16" i="30"/>
  <c r="G17" i="30"/>
  <c r="Q16" i="40"/>
  <c r="Q17" i="40"/>
  <c r="L19" i="40"/>
  <c r="L15" i="40"/>
  <c r="L17" i="40"/>
  <c r="G16" i="40"/>
  <c r="G17" i="40"/>
  <c r="G15" i="40"/>
  <c r="G18" i="40"/>
  <c r="Q18" i="39"/>
  <c r="Q17" i="39"/>
  <c r="Q16" i="39"/>
  <c r="L18" i="39"/>
  <c r="L19" i="39"/>
  <c r="L15" i="39"/>
  <c r="L16" i="39"/>
  <c r="G18" i="39"/>
  <c r="G19" i="39"/>
  <c r="G15" i="39"/>
  <c r="G16" i="39"/>
  <c r="O14" i="5"/>
  <c r="Q15" i="5" s="1"/>
  <c r="Q15" i="38"/>
  <c r="Q16" i="38"/>
  <c r="Q17" i="38"/>
  <c r="Q18" i="38"/>
  <c r="L16" i="38"/>
  <c r="L17" i="38"/>
  <c r="L18" i="38"/>
  <c r="G17" i="38"/>
  <c r="G18" i="38"/>
  <c r="G19" i="38"/>
  <c r="G15" i="38"/>
  <c r="Q16" i="37"/>
  <c r="Q18" i="37"/>
  <c r="Q17" i="37"/>
  <c r="L16" i="37"/>
  <c r="L17" i="37"/>
  <c r="L19" i="37"/>
  <c r="L15" i="37"/>
  <c r="L18" i="37"/>
  <c r="G15" i="37"/>
  <c r="G16" i="37"/>
  <c r="G17" i="37"/>
  <c r="G19" i="37"/>
  <c r="Q16" i="36"/>
  <c r="Q17" i="36"/>
  <c r="Q18" i="36"/>
  <c r="Q19" i="36"/>
  <c r="L16" i="36"/>
  <c r="L17" i="36"/>
  <c r="L18" i="36"/>
  <c r="L19" i="36"/>
  <c r="G17" i="36"/>
  <c r="G15" i="36"/>
  <c r="G18" i="36"/>
  <c r="G19" i="36"/>
  <c r="Q19" i="35"/>
  <c r="O18" i="4"/>
  <c r="Q18" i="4" s="1"/>
  <c r="Q15" i="35"/>
  <c r="Q16" i="35"/>
  <c r="L19" i="35"/>
  <c r="L15" i="35"/>
  <c r="L16" i="35"/>
  <c r="L17" i="35"/>
  <c r="G19" i="35"/>
  <c r="G15" i="35"/>
  <c r="G17" i="35"/>
  <c r="E18" i="4"/>
  <c r="G16" i="35"/>
  <c r="Q17" i="34"/>
  <c r="Q18" i="34"/>
  <c r="Q15" i="34"/>
  <c r="L15" i="4"/>
  <c r="L19" i="34"/>
  <c r="L18" i="34"/>
  <c r="L17" i="34"/>
  <c r="L15" i="34"/>
  <c r="E17" i="4"/>
  <c r="G17" i="4" s="1"/>
  <c r="G18" i="34"/>
  <c r="G19" i="34"/>
  <c r="G17" i="34"/>
  <c r="E15" i="4"/>
  <c r="G16" i="4" s="1"/>
  <c r="E19" i="4"/>
  <c r="G15" i="34"/>
  <c r="Q16" i="33"/>
  <c r="O17" i="5"/>
  <c r="Q17" i="5" s="1"/>
  <c r="Q15" i="33"/>
  <c r="Q19" i="33"/>
  <c r="L15" i="33"/>
  <c r="L16" i="33"/>
  <c r="L17" i="33"/>
  <c r="L17" i="5"/>
  <c r="E15" i="5"/>
  <c r="G16" i="33"/>
  <c r="G17" i="33"/>
  <c r="E19" i="5"/>
  <c r="E17" i="5"/>
  <c r="E18" i="5"/>
  <c r="G18" i="5" s="1"/>
  <c r="G15" i="33"/>
  <c r="E16" i="5"/>
  <c r="E14" i="5"/>
  <c r="Q16" i="32"/>
  <c r="Q17" i="32"/>
  <c r="Q15" i="32"/>
  <c r="Q18" i="32"/>
  <c r="Q19" i="32"/>
  <c r="L19" i="32"/>
  <c r="L18" i="32"/>
  <c r="L17" i="32"/>
  <c r="L15" i="32"/>
  <c r="G15" i="32"/>
  <c r="G17" i="32"/>
  <c r="G18" i="32"/>
  <c r="Q19" i="31"/>
  <c r="Q15" i="31"/>
  <c r="Q16" i="31"/>
  <c r="L19" i="31"/>
  <c r="L16" i="31"/>
  <c r="L17" i="31"/>
  <c r="G19" i="31"/>
  <c r="E14" i="3"/>
  <c r="G15" i="31"/>
  <c r="G16" i="31"/>
  <c r="G17" i="31"/>
  <c r="Q17" i="30"/>
  <c r="Q18" i="30"/>
  <c r="O14" i="3"/>
  <c r="O15" i="3"/>
  <c r="O17" i="3"/>
  <c r="Q17" i="3" s="1"/>
  <c r="L15" i="30"/>
  <c r="L17" i="3"/>
  <c r="L17" i="30"/>
  <c r="L16" i="30"/>
  <c r="L18" i="30"/>
  <c r="L19" i="30"/>
  <c r="E15" i="3"/>
  <c r="G19" i="30"/>
  <c r="E19" i="3"/>
  <c r="G15" i="30"/>
  <c r="E18" i="3"/>
  <c r="G18" i="30"/>
  <c r="E17" i="3"/>
  <c r="Q16" i="14"/>
  <c r="Q17" i="14"/>
  <c r="Q18" i="14"/>
  <c r="L19" i="14"/>
  <c r="L16" i="14"/>
  <c r="G18" i="14"/>
  <c r="G16" i="14"/>
  <c r="G17" i="14"/>
  <c r="G19" i="14"/>
  <c r="Q19" i="13"/>
  <c r="Q18" i="13"/>
  <c r="Q16" i="13"/>
  <c r="Q15" i="13"/>
  <c r="L18" i="13"/>
  <c r="J16" i="7"/>
  <c r="L15" i="13"/>
  <c r="L16" i="13"/>
  <c r="L19" i="13"/>
  <c r="G15" i="13"/>
  <c r="G16" i="13"/>
  <c r="G17" i="13"/>
  <c r="G18" i="13"/>
  <c r="G19" i="13"/>
  <c r="Q17" i="12"/>
  <c r="Q18" i="12"/>
  <c r="O15" i="7"/>
  <c r="Q19" i="12"/>
  <c r="Q16" i="12"/>
  <c r="L17" i="12"/>
  <c r="L18" i="12"/>
  <c r="L16" i="12"/>
  <c r="G18" i="12"/>
  <c r="G17" i="12"/>
  <c r="Q15" i="11"/>
  <c r="Q16" i="11"/>
  <c r="Q19" i="11"/>
  <c r="L15" i="11"/>
  <c r="L16" i="11"/>
  <c r="L18" i="11"/>
  <c r="L19" i="11"/>
  <c r="G15" i="11"/>
  <c r="G16" i="11"/>
  <c r="G18" i="11"/>
  <c r="Q17" i="10"/>
  <c r="Q18" i="10"/>
  <c r="Q16" i="10"/>
  <c r="L15" i="10"/>
  <c r="L16" i="10"/>
  <c r="L18" i="10"/>
  <c r="G15" i="10"/>
  <c r="G16" i="10"/>
  <c r="G19" i="10"/>
  <c r="Q15" i="9"/>
  <c r="O18" i="7"/>
  <c r="Q16" i="9"/>
  <c r="Q17" i="9"/>
  <c r="Q18" i="9"/>
  <c r="Q19" i="9"/>
  <c r="O14" i="7"/>
  <c r="J15" i="7"/>
  <c r="L15" i="7" s="1"/>
  <c r="L15" i="9"/>
  <c r="J19" i="7"/>
  <c r="L17" i="9"/>
  <c r="L18" i="9"/>
  <c r="G16" i="9"/>
  <c r="E15" i="7"/>
  <c r="G15" i="9"/>
  <c r="G18" i="9"/>
  <c r="O19" i="7"/>
  <c r="Q16" i="8"/>
  <c r="O40" i="6"/>
  <c r="O40" i="2" s="1"/>
  <c r="O40" i="1" s="1"/>
  <c r="J17" i="7"/>
  <c r="J18" i="7"/>
  <c r="O23" i="6"/>
  <c r="O25" i="6"/>
  <c r="O29" i="6"/>
  <c r="O29" i="2" s="1"/>
  <c r="O29" i="1" s="1"/>
  <c r="Q15" i="8"/>
  <c r="Q19" i="8"/>
  <c r="O17" i="7"/>
  <c r="O34" i="6"/>
  <c r="O34" i="2" s="1"/>
  <c r="O34" i="1" s="1"/>
  <c r="Q18" i="8"/>
  <c r="J18" i="6"/>
  <c r="L16" i="8"/>
  <c r="L15" i="8"/>
  <c r="L17" i="8"/>
  <c r="L18" i="8"/>
  <c r="L19" i="8"/>
  <c r="J24" i="6"/>
  <c r="G17" i="8"/>
  <c r="E19" i="7"/>
  <c r="G16" i="8"/>
  <c r="G19" i="8"/>
  <c r="E16" i="7"/>
  <c r="G15" i="8"/>
  <c r="E14" i="7"/>
  <c r="G18" i="8"/>
  <c r="E18" i="7"/>
  <c r="E17" i="7"/>
  <c r="E41" i="6"/>
  <c r="Q16" i="5"/>
  <c r="L18" i="5"/>
  <c r="L19" i="5"/>
  <c r="L15" i="5"/>
  <c r="L16" i="5"/>
  <c r="Q15" i="4"/>
  <c r="L16" i="4"/>
  <c r="L19" i="4"/>
  <c r="L17" i="4"/>
  <c r="L18" i="4"/>
  <c r="E14" i="4"/>
  <c r="Q19" i="3"/>
  <c r="L18" i="3"/>
  <c r="L15" i="3"/>
  <c r="L16" i="3"/>
  <c r="L19" i="3"/>
  <c r="L15" i="25"/>
  <c r="L16" i="25"/>
  <c r="L18" i="25"/>
  <c r="L19" i="25"/>
  <c r="L17" i="15"/>
  <c r="L15" i="15"/>
  <c r="L16" i="15"/>
  <c r="L18" i="15"/>
  <c r="L19" i="15"/>
  <c r="Q18" i="40"/>
  <c r="Q15" i="15" l="1"/>
  <c r="Q19" i="5"/>
  <c r="Q16" i="4"/>
  <c r="G17" i="3"/>
  <c r="Q19" i="25"/>
  <c r="Q17" i="25"/>
  <c r="G17" i="25"/>
  <c r="G18" i="25"/>
  <c r="Q19" i="15"/>
  <c r="Q16" i="15"/>
  <c r="Q16" i="7"/>
  <c r="Q17" i="7"/>
  <c r="G15" i="7"/>
  <c r="E16" i="1"/>
  <c r="Q19" i="4"/>
  <c r="O16" i="1"/>
  <c r="O18" i="1"/>
  <c r="E15" i="1"/>
  <c r="G15" i="3"/>
  <c r="E17" i="1"/>
  <c r="E14" i="1"/>
  <c r="O19" i="1"/>
  <c r="J18" i="2"/>
  <c r="J40" i="1"/>
  <c r="J18" i="1" s="1"/>
  <c r="O17" i="1"/>
  <c r="E18" i="1"/>
  <c r="J15" i="2"/>
  <c r="J28" i="1"/>
  <c r="J15" i="1" s="1"/>
  <c r="J19" i="2"/>
  <c r="J44" i="1"/>
  <c r="J19" i="1" s="1"/>
  <c r="G17" i="15"/>
  <c r="G18" i="15"/>
  <c r="J19" i="6"/>
  <c r="L19" i="6" s="1"/>
  <c r="G15" i="15"/>
  <c r="J36" i="2"/>
  <c r="O19" i="6"/>
  <c r="O19" i="2"/>
  <c r="E14" i="6"/>
  <c r="G19" i="15"/>
  <c r="G16" i="15"/>
  <c r="E14" i="2"/>
  <c r="J32" i="2"/>
  <c r="E16" i="2"/>
  <c r="E15" i="2"/>
  <c r="E15" i="6"/>
  <c r="G15" i="25"/>
  <c r="Q18" i="25"/>
  <c r="J15" i="6"/>
  <c r="L16" i="6" s="1"/>
  <c r="G16" i="25"/>
  <c r="E16" i="6"/>
  <c r="E17" i="6"/>
  <c r="E17" i="2"/>
  <c r="E18" i="2"/>
  <c r="E18" i="6"/>
  <c r="G19" i="25"/>
  <c r="Q15" i="3"/>
  <c r="G17" i="5"/>
  <c r="G15" i="5"/>
  <c r="G16" i="5"/>
  <c r="G19" i="4"/>
  <c r="G15" i="4"/>
  <c r="G18" i="4"/>
  <c r="G19" i="5"/>
  <c r="G18" i="3"/>
  <c r="G19" i="3"/>
  <c r="Q18" i="3"/>
  <c r="Q16" i="3"/>
  <c r="G16" i="3"/>
  <c r="L17" i="7"/>
  <c r="Q15" i="7"/>
  <c r="G17" i="7"/>
  <c r="L16" i="7"/>
  <c r="Q19" i="7"/>
  <c r="O18" i="2"/>
  <c r="L19" i="7"/>
  <c r="G16" i="7"/>
  <c r="O18" i="6"/>
  <c r="O17" i="2"/>
  <c r="O16" i="2"/>
  <c r="L18" i="7"/>
  <c r="L17" i="6"/>
  <c r="O15" i="6"/>
  <c r="O25" i="2"/>
  <c r="O14" i="6"/>
  <c r="O23" i="2"/>
  <c r="Q18" i="7"/>
  <c r="O16" i="6"/>
  <c r="O17" i="6"/>
  <c r="J24" i="2"/>
  <c r="J14" i="6"/>
  <c r="L18" i="6"/>
  <c r="G19" i="7"/>
  <c r="E19" i="6"/>
  <c r="E41" i="2"/>
  <c r="G18" i="7"/>
  <c r="Q15" i="6" l="1"/>
  <c r="G16" i="6"/>
  <c r="L19" i="2"/>
  <c r="G17" i="6"/>
  <c r="O14" i="2"/>
  <c r="O23" i="1"/>
  <c r="O14" i="1" s="1"/>
  <c r="J16" i="2"/>
  <c r="L16" i="2" s="1"/>
  <c r="J32" i="1"/>
  <c r="J16" i="1" s="1"/>
  <c r="J17" i="2"/>
  <c r="L18" i="2" s="1"/>
  <c r="J36" i="1"/>
  <c r="J17" i="1" s="1"/>
  <c r="E19" i="2"/>
  <c r="G19" i="2" s="1"/>
  <c r="E41" i="1"/>
  <c r="E19" i="1" s="1"/>
  <c r="J14" i="2"/>
  <c r="L15" i="2" s="1"/>
  <c r="J24" i="1"/>
  <c r="J14" i="1" s="1"/>
  <c r="O15" i="2"/>
  <c r="Q16" i="2" s="1"/>
  <c r="O25" i="1"/>
  <c r="O15" i="1" s="1"/>
  <c r="G18" i="2"/>
  <c r="G16" i="2"/>
  <c r="G15" i="2"/>
  <c r="Q19" i="6"/>
  <c r="G17" i="2"/>
  <c r="G19" i="6"/>
  <c r="G15" i="6"/>
  <c r="G18" i="6"/>
  <c r="L15" i="6"/>
  <c r="Q18" i="2"/>
  <c r="Q19" i="2"/>
  <c r="Q17" i="2"/>
  <c r="Q16" i="6"/>
  <c r="Q18" i="6"/>
  <c r="Q17" i="6"/>
  <c r="L17" i="2" l="1"/>
  <c r="Q15" i="2"/>
  <c r="L16" i="1"/>
  <c r="L15" i="1"/>
  <c r="M21" i="1"/>
  <c r="G19" i="1"/>
  <c r="G18" i="1"/>
  <c r="G17" i="1"/>
  <c r="G16" i="1"/>
  <c r="G15" i="1"/>
  <c r="R46" i="40"/>
  <c r="Q46" i="40"/>
  <c r="M46" i="40"/>
  <c r="L46" i="40"/>
  <c r="H46" i="40"/>
  <c r="G46" i="40"/>
  <c r="R45" i="40"/>
  <c r="Q45" i="40"/>
  <c r="M45" i="40"/>
  <c r="L45" i="40"/>
  <c r="H45" i="40"/>
  <c r="G45" i="40"/>
  <c r="R44" i="40"/>
  <c r="Q44" i="40"/>
  <c r="M44" i="40"/>
  <c r="L44" i="40"/>
  <c r="H44" i="40"/>
  <c r="G44" i="40"/>
  <c r="R43" i="40"/>
  <c r="Q43" i="40"/>
  <c r="M43" i="40"/>
  <c r="L43" i="40"/>
  <c r="H43" i="40"/>
  <c r="G43" i="40"/>
  <c r="R42" i="40"/>
  <c r="Q42" i="40"/>
  <c r="M42" i="40"/>
  <c r="L42" i="40"/>
  <c r="H42" i="40"/>
  <c r="G42" i="40"/>
  <c r="R41" i="40"/>
  <c r="Q41" i="40"/>
  <c r="M41" i="40"/>
  <c r="L41" i="40"/>
  <c r="H41" i="40"/>
  <c r="G41" i="40"/>
  <c r="R40" i="40"/>
  <c r="Q40" i="40"/>
  <c r="M40" i="40"/>
  <c r="L40" i="40"/>
  <c r="H40" i="40"/>
  <c r="G40" i="40"/>
  <c r="R39" i="40"/>
  <c r="Q39" i="40"/>
  <c r="M39" i="40"/>
  <c r="L39" i="40"/>
  <c r="H39" i="40"/>
  <c r="G39" i="40"/>
  <c r="R38" i="40"/>
  <c r="Q38" i="40"/>
  <c r="M38" i="40"/>
  <c r="L38" i="40"/>
  <c r="H38" i="40"/>
  <c r="G38" i="40"/>
  <c r="R37" i="40"/>
  <c r="Q37" i="40"/>
  <c r="M37" i="40"/>
  <c r="L37" i="40"/>
  <c r="H37" i="40"/>
  <c r="G37" i="40"/>
  <c r="R36" i="40"/>
  <c r="Q36" i="40"/>
  <c r="M36" i="40"/>
  <c r="L36" i="40"/>
  <c r="H36" i="40"/>
  <c r="G36" i="40"/>
  <c r="R35" i="40"/>
  <c r="Q35" i="40"/>
  <c r="M35" i="40"/>
  <c r="L35" i="40"/>
  <c r="H35" i="40"/>
  <c r="G35" i="40"/>
  <c r="R34" i="40"/>
  <c r="Q34" i="40"/>
  <c r="M34" i="40"/>
  <c r="L34" i="40"/>
  <c r="H34" i="40"/>
  <c r="G34" i="40"/>
  <c r="R33" i="40"/>
  <c r="Q33" i="40"/>
  <c r="M33" i="40"/>
  <c r="L33" i="40"/>
  <c r="H33" i="40"/>
  <c r="G33" i="40"/>
  <c r="R32" i="40"/>
  <c r="Q32" i="40"/>
  <c r="M32" i="40"/>
  <c r="L32" i="40"/>
  <c r="H32" i="40"/>
  <c r="G32" i="40"/>
  <c r="R31" i="40"/>
  <c r="Q31" i="40"/>
  <c r="M31" i="40"/>
  <c r="L31" i="40"/>
  <c r="H31" i="40"/>
  <c r="G31" i="40"/>
  <c r="R30" i="40"/>
  <c r="Q30" i="40"/>
  <c r="M30" i="40"/>
  <c r="L30" i="40"/>
  <c r="H30" i="40"/>
  <c r="G30" i="40"/>
  <c r="R29" i="40"/>
  <c r="Q29" i="40"/>
  <c r="M29" i="40"/>
  <c r="L29" i="40"/>
  <c r="H29" i="40"/>
  <c r="G29" i="40"/>
  <c r="R28" i="40"/>
  <c r="Q28" i="40"/>
  <c r="M28" i="40"/>
  <c r="L28" i="40"/>
  <c r="H28" i="40"/>
  <c r="G28" i="40"/>
  <c r="R27" i="40"/>
  <c r="Q27" i="40"/>
  <c r="M27" i="40"/>
  <c r="L27" i="40"/>
  <c r="H27" i="40"/>
  <c r="G27" i="40"/>
  <c r="R26" i="40"/>
  <c r="Q26" i="40"/>
  <c r="M26" i="40"/>
  <c r="L26" i="40"/>
  <c r="H26" i="40"/>
  <c r="G26" i="40"/>
  <c r="R25" i="40"/>
  <c r="Q25" i="40"/>
  <c r="M25" i="40"/>
  <c r="L25" i="40"/>
  <c r="H25" i="40"/>
  <c r="G25" i="40"/>
  <c r="R24" i="40"/>
  <c r="Q24" i="40"/>
  <c r="M24" i="40"/>
  <c r="L24" i="40"/>
  <c r="H24" i="40"/>
  <c r="G24" i="40"/>
  <c r="R23" i="40"/>
  <c r="Q23" i="40"/>
  <c r="M23" i="40"/>
  <c r="L23" i="40"/>
  <c r="H23" i="40"/>
  <c r="G23" i="40"/>
  <c r="R22" i="40"/>
  <c r="Q22" i="40"/>
  <c r="M22" i="40"/>
  <c r="L22" i="40"/>
  <c r="H22" i="40"/>
  <c r="G22" i="40"/>
  <c r="R21" i="40"/>
  <c r="Q21" i="40"/>
  <c r="M21" i="40"/>
  <c r="L21" i="40"/>
  <c r="H21" i="40"/>
  <c r="G21" i="40"/>
  <c r="R46" i="39"/>
  <c r="Q46" i="39"/>
  <c r="M46" i="39"/>
  <c r="L46" i="39"/>
  <c r="H46" i="39"/>
  <c r="G46" i="39"/>
  <c r="R45" i="39"/>
  <c r="Q45" i="39"/>
  <c r="M45" i="39"/>
  <c r="L45" i="39"/>
  <c r="H45" i="39"/>
  <c r="G45" i="39"/>
  <c r="R44" i="39"/>
  <c r="Q44" i="39"/>
  <c r="M44" i="39"/>
  <c r="L44" i="39"/>
  <c r="H44" i="39"/>
  <c r="G44" i="39"/>
  <c r="R43" i="39"/>
  <c r="Q43" i="39"/>
  <c r="M43" i="39"/>
  <c r="L43" i="39"/>
  <c r="H43" i="39"/>
  <c r="G43" i="39"/>
  <c r="R42" i="39"/>
  <c r="Q42" i="39"/>
  <c r="M42" i="39"/>
  <c r="L42" i="39"/>
  <c r="H42" i="39"/>
  <c r="G42" i="39"/>
  <c r="R41" i="39"/>
  <c r="Q41" i="39"/>
  <c r="M41" i="39"/>
  <c r="L41" i="39"/>
  <c r="H41" i="39"/>
  <c r="G41" i="39"/>
  <c r="R40" i="39"/>
  <c r="Q40" i="39"/>
  <c r="M40" i="39"/>
  <c r="L40" i="39"/>
  <c r="H40" i="39"/>
  <c r="G40" i="39"/>
  <c r="R39" i="39"/>
  <c r="Q39" i="39"/>
  <c r="M39" i="39"/>
  <c r="L39" i="39"/>
  <c r="H39" i="39"/>
  <c r="G39" i="39"/>
  <c r="R38" i="39"/>
  <c r="Q38" i="39"/>
  <c r="M38" i="39"/>
  <c r="L38" i="39"/>
  <c r="H38" i="39"/>
  <c r="G38" i="39"/>
  <c r="R37" i="39"/>
  <c r="Q37" i="39"/>
  <c r="M37" i="39"/>
  <c r="L37" i="39"/>
  <c r="H37" i="39"/>
  <c r="G37" i="39"/>
  <c r="R36" i="39"/>
  <c r="Q36" i="39"/>
  <c r="M36" i="39"/>
  <c r="L36" i="39"/>
  <c r="H36" i="39"/>
  <c r="G36" i="39"/>
  <c r="R35" i="39"/>
  <c r="Q35" i="39"/>
  <c r="M35" i="39"/>
  <c r="L35" i="39"/>
  <c r="H35" i="39"/>
  <c r="G35" i="39"/>
  <c r="R34" i="39"/>
  <c r="Q34" i="39"/>
  <c r="M34" i="39"/>
  <c r="L34" i="39"/>
  <c r="H34" i="39"/>
  <c r="G34" i="39"/>
  <c r="R33" i="39"/>
  <c r="Q33" i="39"/>
  <c r="M33" i="39"/>
  <c r="L33" i="39"/>
  <c r="H33" i="39"/>
  <c r="G33" i="39"/>
  <c r="R32" i="39"/>
  <c r="Q32" i="39"/>
  <c r="M32" i="39"/>
  <c r="L32" i="39"/>
  <c r="H32" i="39"/>
  <c r="G32" i="39"/>
  <c r="R31" i="39"/>
  <c r="Q31" i="39"/>
  <c r="M31" i="39"/>
  <c r="L31" i="39"/>
  <c r="H31" i="39"/>
  <c r="G31" i="39"/>
  <c r="R30" i="39"/>
  <c r="Q30" i="39"/>
  <c r="M30" i="39"/>
  <c r="L30" i="39"/>
  <c r="H30" i="39"/>
  <c r="G30" i="39"/>
  <c r="R29" i="39"/>
  <c r="Q29" i="39"/>
  <c r="M29" i="39"/>
  <c r="L29" i="39"/>
  <c r="H29" i="39"/>
  <c r="G29" i="39"/>
  <c r="R28" i="39"/>
  <c r="Q28" i="39"/>
  <c r="M28" i="39"/>
  <c r="L28" i="39"/>
  <c r="H28" i="39"/>
  <c r="G28" i="39"/>
  <c r="R27" i="39"/>
  <c r="Q27" i="39"/>
  <c r="M27" i="39"/>
  <c r="L27" i="39"/>
  <c r="H27" i="39"/>
  <c r="G27" i="39"/>
  <c r="R26" i="39"/>
  <c r="Q26" i="39"/>
  <c r="M26" i="39"/>
  <c r="L26" i="39"/>
  <c r="H26" i="39"/>
  <c r="G26" i="39"/>
  <c r="R25" i="39"/>
  <c r="Q25" i="39"/>
  <c r="M25" i="39"/>
  <c r="L25" i="39"/>
  <c r="H25" i="39"/>
  <c r="G25" i="39"/>
  <c r="R24" i="39"/>
  <c r="Q24" i="39"/>
  <c r="M24" i="39"/>
  <c r="L24" i="39"/>
  <c r="H24" i="39"/>
  <c r="G24" i="39"/>
  <c r="R23" i="39"/>
  <c r="Q23" i="39"/>
  <c r="M23" i="39"/>
  <c r="L23" i="39"/>
  <c r="H23" i="39"/>
  <c r="G23" i="39"/>
  <c r="R22" i="39"/>
  <c r="Q22" i="39"/>
  <c r="M22" i="39"/>
  <c r="L22" i="39"/>
  <c r="H22" i="39"/>
  <c r="G22" i="39"/>
  <c r="R21" i="39"/>
  <c r="Q21" i="39"/>
  <c r="M21" i="39"/>
  <c r="L21" i="39"/>
  <c r="H21" i="39"/>
  <c r="G21" i="39"/>
  <c r="R46" i="38"/>
  <c r="Q46" i="38"/>
  <c r="M46" i="38"/>
  <c r="L46" i="38"/>
  <c r="H46" i="38"/>
  <c r="G46" i="38"/>
  <c r="R45" i="38"/>
  <c r="Q45" i="38"/>
  <c r="M45" i="38"/>
  <c r="L45" i="38"/>
  <c r="H45" i="38"/>
  <c r="G45" i="38"/>
  <c r="R44" i="38"/>
  <c r="Q44" i="38"/>
  <c r="M44" i="38"/>
  <c r="L44" i="38"/>
  <c r="H44" i="38"/>
  <c r="G44" i="38"/>
  <c r="R43" i="38"/>
  <c r="Q43" i="38"/>
  <c r="M43" i="38"/>
  <c r="L43" i="38"/>
  <c r="H43" i="38"/>
  <c r="G43" i="38"/>
  <c r="R42" i="38"/>
  <c r="Q42" i="38"/>
  <c r="M42" i="38"/>
  <c r="L42" i="38"/>
  <c r="H42" i="38"/>
  <c r="G42" i="38"/>
  <c r="R41" i="38"/>
  <c r="Q41" i="38"/>
  <c r="M41" i="38"/>
  <c r="L41" i="38"/>
  <c r="H41" i="38"/>
  <c r="G41" i="38"/>
  <c r="R40" i="38"/>
  <c r="Q40" i="38"/>
  <c r="M40" i="38"/>
  <c r="L40" i="38"/>
  <c r="H40" i="38"/>
  <c r="G40" i="38"/>
  <c r="R39" i="38"/>
  <c r="Q39" i="38"/>
  <c r="M39" i="38"/>
  <c r="L39" i="38"/>
  <c r="H39" i="38"/>
  <c r="G39" i="38"/>
  <c r="R38" i="38"/>
  <c r="Q38" i="38"/>
  <c r="M38" i="38"/>
  <c r="L38" i="38"/>
  <c r="H38" i="38"/>
  <c r="G38" i="38"/>
  <c r="R37" i="38"/>
  <c r="Q37" i="38"/>
  <c r="M37" i="38"/>
  <c r="L37" i="38"/>
  <c r="H37" i="38"/>
  <c r="G37" i="38"/>
  <c r="R36" i="38"/>
  <c r="Q36" i="38"/>
  <c r="M36" i="38"/>
  <c r="L36" i="38"/>
  <c r="H36" i="38"/>
  <c r="G36" i="38"/>
  <c r="R35" i="38"/>
  <c r="Q35" i="38"/>
  <c r="M35" i="38"/>
  <c r="L35" i="38"/>
  <c r="H35" i="38"/>
  <c r="G35" i="38"/>
  <c r="R34" i="38"/>
  <c r="Q34" i="38"/>
  <c r="M34" i="38"/>
  <c r="L34" i="38"/>
  <c r="H34" i="38"/>
  <c r="G34" i="38"/>
  <c r="R33" i="38"/>
  <c r="Q33" i="38"/>
  <c r="M33" i="38"/>
  <c r="L33" i="38"/>
  <c r="H33" i="38"/>
  <c r="G33" i="38"/>
  <c r="R32" i="38"/>
  <c r="Q32" i="38"/>
  <c r="M32" i="38"/>
  <c r="L32" i="38"/>
  <c r="H32" i="38"/>
  <c r="G32" i="38"/>
  <c r="R31" i="38"/>
  <c r="Q31" i="38"/>
  <c r="M31" i="38"/>
  <c r="L31" i="38"/>
  <c r="H31" i="38"/>
  <c r="G31" i="38"/>
  <c r="R30" i="38"/>
  <c r="Q30" i="38"/>
  <c r="M30" i="38"/>
  <c r="L30" i="38"/>
  <c r="H30" i="38"/>
  <c r="G30" i="38"/>
  <c r="R29" i="38"/>
  <c r="Q29" i="38"/>
  <c r="M29" i="38"/>
  <c r="L29" i="38"/>
  <c r="H29" i="38"/>
  <c r="G29" i="38"/>
  <c r="R28" i="38"/>
  <c r="Q28" i="38"/>
  <c r="M28" i="38"/>
  <c r="L28" i="38"/>
  <c r="H28" i="38"/>
  <c r="G28" i="38"/>
  <c r="R27" i="38"/>
  <c r="Q27" i="38"/>
  <c r="M27" i="38"/>
  <c r="L27" i="38"/>
  <c r="H27" i="38"/>
  <c r="G27" i="38"/>
  <c r="R26" i="38"/>
  <c r="Q26" i="38"/>
  <c r="M26" i="38"/>
  <c r="L26" i="38"/>
  <c r="H26" i="38"/>
  <c r="G26" i="38"/>
  <c r="R25" i="38"/>
  <c r="Q25" i="38"/>
  <c r="M25" i="38"/>
  <c r="L25" i="38"/>
  <c r="H25" i="38"/>
  <c r="G25" i="38"/>
  <c r="R24" i="38"/>
  <c r="Q24" i="38"/>
  <c r="M24" i="38"/>
  <c r="L24" i="38"/>
  <c r="H24" i="38"/>
  <c r="G24" i="38"/>
  <c r="R23" i="38"/>
  <c r="Q23" i="38"/>
  <c r="M23" i="38"/>
  <c r="L23" i="38"/>
  <c r="H23" i="38"/>
  <c r="G23" i="38"/>
  <c r="R22" i="38"/>
  <c r="Q22" i="38"/>
  <c r="M22" i="38"/>
  <c r="L22" i="38"/>
  <c r="H22" i="38"/>
  <c r="G22" i="38"/>
  <c r="R21" i="38"/>
  <c r="Q21" i="38"/>
  <c r="M21" i="38"/>
  <c r="L21" i="38"/>
  <c r="H21" i="38"/>
  <c r="G21" i="38"/>
  <c r="R46" i="37"/>
  <c r="Q46" i="37"/>
  <c r="M46" i="37"/>
  <c r="L46" i="37"/>
  <c r="H46" i="37"/>
  <c r="R45" i="37"/>
  <c r="Q45" i="37"/>
  <c r="M45" i="37"/>
  <c r="L45" i="37"/>
  <c r="H45" i="37"/>
  <c r="G45" i="37"/>
  <c r="R44" i="37"/>
  <c r="Q44" i="37"/>
  <c r="M44" i="37"/>
  <c r="L44" i="37"/>
  <c r="H44" i="37"/>
  <c r="G44" i="37"/>
  <c r="R43" i="37"/>
  <c r="Q43" i="37"/>
  <c r="M43" i="37"/>
  <c r="L43" i="37"/>
  <c r="H43" i="37"/>
  <c r="G43" i="37"/>
  <c r="R42" i="37"/>
  <c r="Q42" i="37"/>
  <c r="M42" i="37"/>
  <c r="L42" i="37"/>
  <c r="H42" i="37"/>
  <c r="G42" i="37"/>
  <c r="R41" i="37"/>
  <c r="Q41" i="37"/>
  <c r="M41" i="37"/>
  <c r="L41" i="37"/>
  <c r="H41" i="37"/>
  <c r="G41" i="37"/>
  <c r="R40" i="37"/>
  <c r="Q40" i="37"/>
  <c r="M40" i="37"/>
  <c r="L40" i="37"/>
  <c r="H40" i="37"/>
  <c r="G40" i="37"/>
  <c r="R39" i="37"/>
  <c r="Q39" i="37"/>
  <c r="M39" i="37"/>
  <c r="L39" i="37"/>
  <c r="H39" i="37"/>
  <c r="G39" i="37"/>
  <c r="R38" i="37"/>
  <c r="Q38" i="37"/>
  <c r="M38" i="37"/>
  <c r="L38" i="37"/>
  <c r="H38" i="37"/>
  <c r="G38" i="37"/>
  <c r="R37" i="37"/>
  <c r="Q37" i="37"/>
  <c r="M37" i="37"/>
  <c r="L37" i="37"/>
  <c r="H37" i="37"/>
  <c r="G37" i="37"/>
  <c r="R36" i="37"/>
  <c r="Q36" i="37"/>
  <c r="M36" i="37"/>
  <c r="L36" i="37"/>
  <c r="H36" i="37"/>
  <c r="G36" i="37"/>
  <c r="R35" i="37"/>
  <c r="Q35" i="37"/>
  <c r="M35" i="37"/>
  <c r="L35" i="37"/>
  <c r="H35" i="37"/>
  <c r="G35" i="37"/>
  <c r="R34" i="37"/>
  <c r="Q34" i="37"/>
  <c r="M34" i="37"/>
  <c r="L34" i="37"/>
  <c r="H34" i="37"/>
  <c r="G34" i="37"/>
  <c r="R33" i="37"/>
  <c r="Q33" i="37"/>
  <c r="M33" i="37"/>
  <c r="L33" i="37"/>
  <c r="H33" i="37"/>
  <c r="G33" i="37"/>
  <c r="R32" i="37"/>
  <c r="Q32" i="37"/>
  <c r="M32" i="37"/>
  <c r="L32" i="37"/>
  <c r="H32" i="37"/>
  <c r="G32" i="37"/>
  <c r="R31" i="37"/>
  <c r="Q31" i="37"/>
  <c r="M31" i="37"/>
  <c r="L31" i="37"/>
  <c r="H31" i="37"/>
  <c r="G31" i="37"/>
  <c r="R30" i="37"/>
  <c r="Q30" i="37"/>
  <c r="M30" i="37"/>
  <c r="L30" i="37"/>
  <c r="H30" i="37"/>
  <c r="G30" i="37"/>
  <c r="R29" i="37"/>
  <c r="Q29" i="37"/>
  <c r="M29" i="37"/>
  <c r="L29" i="37"/>
  <c r="H29" i="37"/>
  <c r="G29" i="37"/>
  <c r="R28" i="37"/>
  <c r="Q28" i="37"/>
  <c r="M28" i="37"/>
  <c r="L28" i="37"/>
  <c r="H28" i="37"/>
  <c r="G28" i="37"/>
  <c r="R27" i="37"/>
  <c r="Q27" i="37"/>
  <c r="M27" i="37"/>
  <c r="L27" i="37"/>
  <c r="H27" i="37"/>
  <c r="G27" i="37"/>
  <c r="R26" i="37"/>
  <c r="Q26" i="37"/>
  <c r="M26" i="37"/>
  <c r="L26" i="37"/>
  <c r="H26" i="37"/>
  <c r="G26" i="37"/>
  <c r="R25" i="37"/>
  <c r="Q25" i="37"/>
  <c r="M25" i="37"/>
  <c r="L25" i="37"/>
  <c r="H25" i="37"/>
  <c r="G25" i="37"/>
  <c r="R24" i="37"/>
  <c r="Q24" i="37"/>
  <c r="M24" i="37"/>
  <c r="L24" i="37"/>
  <c r="H24" i="37"/>
  <c r="G24" i="37"/>
  <c r="R23" i="37"/>
  <c r="Q23" i="37"/>
  <c r="M23" i="37"/>
  <c r="L23" i="37"/>
  <c r="H23" i="37"/>
  <c r="G23" i="37"/>
  <c r="R22" i="37"/>
  <c r="Q22" i="37"/>
  <c r="M22" i="37"/>
  <c r="L22" i="37"/>
  <c r="H22" i="37"/>
  <c r="G22" i="37"/>
  <c r="R21" i="37"/>
  <c r="Q21" i="37"/>
  <c r="M21" i="37"/>
  <c r="L21" i="37"/>
  <c r="H21" i="37"/>
  <c r="G21" i="37"/>
  <c r="R46" i="36"/>
  <c r="Q46" i="36"/>
  <c r="M46" i="36"/>
  <c r="L46" i="36"/>
  <c r="H46" i="36"/>
  <c r="G46" i="36"/>
  <c r="R45" i="36"/>
  <c r="Q45" i="36"/>
  <c r="M45" i="36"/>
  <c r="L45" i="36"/>
  <c r="H45" i="36"/>
  <c r="G45" i="36"/>
  <c r="R44" i="36"/>
  <c r="Q44" i="36"/>
  <c r="M44" i="36"/>
  <c r="L44" i="36"/>
  <c r="H44" i="36"/>
  <c r="G44" i="36"/>
  <c r="R43" i="36"/>
  <c r="Q43" i="36"/>
  <c r="M43" i="36"/>
  <c r="L43" i="36"/>
  <c r="H43" i="36"/>
  <c r="G43" i="36"/>
  <c r="R42" i="36"/>
  <c r="Q42" i="36"/>
  <c r="M42" i="36"/>
  <c r="L42" i="36"/>
  <c r="H42" i="36"/>
  <c r="G42" i="36"/>
  <c r="R41" i="36"/>
  <c r="Q41" i="36"/>
  <c r="M41" i="36"/>
  <c r="L41" i="36"/>
  <c r="H41" i="36"/>
  <c r="G41" i="36"/>
  <c r="R40" i="36"/>
  <c r="Q40" i="36"/>
  <c r="M40" i="36"/>
  <c r="L40" i="36"/>
  <c r="H40" i="36"/>
  <c r="G40" i="36"/>
  <c r="R39" i="36"/>
  <c r="Q39" i="36"/>
  <c r="M39" i="36"/>
  <c r="L39" i="36"/>
  <c r="H39" i="36"/>
  <c r="G39" i="36"/>
  <c r="R38" i="36"/>
  <c r="Q38" i="36"/>
  <c r="M38" i="36"/>
  <c r="L38" i="36"/>
  <c r="H38" i="36"/>
  <c r="G38" i="36"/>
  <c r="R37" i="36"/>
  <c r="Q37" i="36"/>
  <c r="M37" i="36"/>
  <c r="L37" i="36"/>
  <c r="H37" i="36"/>
  <c r="G37" i="36"/>
  <c r="R36" i="36"/>
  <c r="Q36" i="36"/>
  <c r="M36" i="36"/>
  <c r="L36" i="36"/>
  <c r="H36" i="36"/>
  <c r="G36" i="36"/>
  <c r="R35" i="36"/>
  <c r="Q35" i="36"/>
  <c r="M35" i="36"/>
  <c r="L35" i="36"/>
  <c r="H35" i="36"/>
  <c r="G35" i="36"/>
  <c r="R34" i="36"/>
  <c r="Q34" i="36"/>
  <c r="M34" i="36"/>
  <c r="L34" i="36"/>
  <c r="H34" i="36"/>
  <c r="G34" i="36"/>
  <c r="R33" i="36"/>
  <c r="Q33" i="36"/>
  <c r="M33" i="36"/>
  <c r="L33" i="36"/>
  <c r="H33" i="36"/>
  <c r="G33" i="36"/>
  <c r="R32" i="36"/>
  <c r="Q32" i="36"/>
  <c r="M32" i="36"/>
  <c r="L32" i="36"/>
  <c r="H32" i="36"/>
  <c r="G32" i="36"/>
  <c r="R31" i="36"/>
  <c r="Q31" i="36"/>
  <c r="M31" i="36"/>
  <c r="L31" i="36"/>
  <c r="H31" i="36"/>
  <c r="G31" i="36"/>
  <c r="R30" i="36"/>
  <c r="Q30" i="36"/>
  <c r="M30" i="36"/>
  <c r="L30" i="36"/>
  <c r="H30" i="36"/>
  <c r="G30" i="36"/>
  <c r="R29" i="36"/>
  <c r="Q29" i="36"/>
  <c r="M29" i="36"/>
  <c r="L29" i="36"/>
  <c r="H29" i="36"/>
  <c r="G29" i="36"/>
  <c r="R28" i="36"/>
  <c r="Q28" i="36"/>
  <c r="M28" i="36"/>
  <c r="L28" i="36"/>
  <c r="H28" i="36"/>
  <c r="G28" i="36"/>
  <c r="R27" i="36"/>
  <c r="Q27" i="36"/>
  <c r="M27" i="36"/>
  <c r="L27" i="36"/>
  <c r="H27" i="36"/>
  <c r="G27" i="36"/>
  <c r="R26" i="36"/>
  <c r="Q26" i="36"/>
  <c r="M26" i="36"/>
  <c r="L26" i="36"/>
  <c r="H26" i="36"/>
  <c r="G26" i="36"/>
  <c r="R25" i="36"/>
  <c r="Q25" i="36"/>
  <c r="M25" i="36"/>
  <c r="L25" i="36"/>
  <c r="H25" i="36"/>
  <c r="G25" i="36"/>
  <c r="R24" i="36"/>
  <c r="Q24" i="36"/>
  <c r="M24" i="36"/>
  <c r="L24" i="36"/>
  <c r="H24" i="36"/>
  <c r="G24" i="36"/>
  <c r="R23" i="36"/>
  <c r="Q23" i="36"/>
  <c r="M23" i="36"/>
  <c r="L23" i="36"/>
  <c r="H23" i="36"/>
  <c r="G23" i="36"/>
  <c r="R22" i="36"/>
  <c r="Q22" i="36"/>
  <c r="M22" i="36"/>
  <c r="L22" i="36"/>
  <c r="H22" i="36"/>
  <c r="G22" i="36"/>
  <c r="R21" i="36"/>
  <c r="Q21" i="36"/>
  <c r="M21" i="36"/>
  <c r="L21" i="36"/>
  <c r="H21" i="36"/>
  <c r="G21" i="36"/>
  <c r="R46" i="35"/>
  <c r="Q46" i="35"/>
  <c r="M46" i="35"/>
  <c r="L46" i="35"/>
  <c r="H46" i="35"/>
  <c r="G46" i="35"/>
  <c r="R45" i="35"/>
  <c r="Q45" i="35"/>
  <c r="M45" i="35"/>
  <c r="L45" i="35"/>
  <c r="H45" i="35"/>
  <c r="G45" i="35"/>
  <c r="R44" i="35"/>
  <c r="Q44" i="35"/>
  <c r="M44" i="35"/>
  <c r="L44" i="35"/>
  <c r="H44" i="35"/>
  <c r="G44" i="35"/>
  <c r="R43" i="35"/>
  <c r="Q43" i="35"/>
  <c r="M43" i="35"/>
  <c r="L43" i="35"/>
  <c r="H43" i="35"/>
  <c r="G43" i="35"/>
  <c r="R42" i="35"/>
  <c r="Q42" i="35"/>
  <c r="M42" i="35"/>
  <c r="L42" i="35"/>
  <c r="H42" i="35"/>
  <c r="G42" i="35"/>
  <c r="R41" i="35"/>
  <c r="Q41" i="35"/>
  <c r="M41" i="35"/>
  <c r="L41" i="35"/>
  <c r="H41" i="35"/>
  <c r="G41" i="35"/>
  <c r="R40" i="35"/>
  <c r="Q40" i="35"/>
  <c r="M40" i="35"/>
  <c r="L40" i="35"/>
  <c r="H40" i="35"/>
  <c r="G40" i="35"/>
  <c r="R39" i="35"/>
  <c r="Q39" i="35"/>
  <c r="M39" i="35"/>
  <c r="L39" i="35"/>
  <c r="H39" i="35"/>
  <c r="G39" i="35"/>
  <c r="R38" i="35"/>
  <c r="Q38" i="35"/>
  <c r="M38" i="35"/>
  <c r="L38" i="35"/>
  <c r="H38" i="35"/>
  <c r="G38" i="35"/>
  <c r="R37" i="35"/>
  <c r="Q37" i="35"/>
  <c r="M37" i="35"/>
  <c r="L37" i="35"/>
  <c r="H37" i="35"/>
  <c r="G37" i="35"/>
  <c r="R36" i="35"/>
  <c r="Q36" i="35"/>
  <c r="M36" i="35"/>
  <c r="L36" i="35"/>
  <c r="H36" i="35"/>
  <c r="G36" i="35"/>
  <c r="R35" i="35"/>
  <c r="Q35" i="35"/>
  <c r="M35" i="35"/>
  <c r="L35" i="35"/>
  <c r="H35" i="35"/>
  <c r="G35" i="35"/>
  <c r="R34" i="35"/>
  <c r="Q34" i="35"/>
  <c r="M34" i="35"/>
  <c r="L34" i="35"/>
  <c r="H34" i="35"/>
  <c r="G34" i="35"/>
  <c r="R33" i="35"/>
  <c r="Q33" i="35"/>
  <c r="M33" i="35"/>
  <c r="L33" i="35"/>
  <c r="H33" i="35"/>
  <c r="G33" i="35"/>
  <c r="R32" i="35"/>
  <c r="Q32" i="35"/>
  <c r="M32" i="35"/>
  <c r="L32" i="35"/>
  <c r="H32" i="35"/>
  <c r="G32" i="35"/>
  <c r="R31" i="35"/>
  <c r="Q31" i="35"/>
  <c r="M31" i="35"/>
  <c r="L31" i="35"/>
  <c r="H31" i="35"/>
  <c r="G31" i="35"/>
  <c r="R30" i="35"/>
  <c r="Q30" i="35"/>
  <c r="M30" i="35"/>
  <c r="L30" i="35"/>
  <c r="H30" i="35"/>
  <c r="G30" i="35"/>
  <c r="R29" i="35"/>
  <c r="Q29" i="35"/>
  <c r="M29" i="35"/>
  <c r="L29" i="35"/>
  <c r="H29" i="35"/>
  <c r="G29" i="35"/>
  <c r="R28" i="35"/>
  <c r="Q28" i="35"/>
  <c r="M28" i="35"/>
  <c r="L28" i="35"/>
  <c r="H28" i="35"/>
  <c r="G28" i="35"/>
  <c r="R27" i="35"/>
  <c r="Q27" i="35"/>
  <c r="M27" i="35"/>
  <c r="L27" i="35"/>
  <c r="H27" i="35"/>
  <c r="G27" i="35"/>
  <c r="R26" i="35"/>
  <c r="Q26" i="35"/>
  <c r="M26" i="35"/>
  <c r="L26" i="35"/>
  <c r="H26" i="35"/>
  <c r="G26" i="35"/>
  <c r="R25" i="35"/>
  <c r="Q25" i="35"/>
  <c r="M25" i="35"/>
  <c r="L25" i="35"/>
  <c r="H25" i="35"/>
  <c r="G25" i="35"/>
  <c r="R24" i="35"/>
  <c r="Q24" i="35"/>
  <c r="M24" i="35"/>
  <c r="L24" i="35"/>
  <c r="H24" i="35"/>
  <c r="G24" i="35"/>
  <c r="R23" i="35"/>
  <c r="Q23" i="35"/>
  <c r="M23" i="35"/>
  <c r="L23" i="35"/>
  <c r="H23" i="35"/>
  <c r="G23" i="35"/>
  <c r="R22" i="35"/>
  <c r="Q22" i="35"/>
  <c r="M22" i="35"/>
  <c r="L22" i="35"/>
  <c r="H22" i="35"/>
  <c r="G22" i="35"/>
  <c r="R21" i="35"/>
  <c r="Q21" i="35"/>
  <c r="M21" i="35"/>
  <c r="L21" i="35"/>
  <c r="H21" i="35"/>
  <c r="G21" i="35"/>
  <c r="R46" i="34"/>
  <c r="Q46" i="34"/>
  <c r="M46" i="34"/>
  <c r="L46" i="34"/>
  <c r="H46" i="34"/>
  <c r="G46" i="34"/>
  <c r="R45" i="34"/>
  <c r="Q45" i="34"/>
  <c r="M45" i="34"/>
  <c r="L45" i="34"/>
  <c r="H45" i="34"/>
  <c r="G45" i="34"/>
  <c r="R44" i="34"/>
  <c r="Q44" i="34"/>
  <c r="M44" i="34"/>
  <c r="L44" i="34"/>
  <c r="H44" i="34"/>
  <c r="G44" i="34"/>
  <c r="R43" i="34"/>
  <c r="Q43" i="34"/>
  <c r="M43" i="34"/>
  <c r="L43" i="34"/>
  <c r="H43" i="34"/>
  <c r="G43" i="34"/>
  <c r="R42" i="34"/>
  <c r="Q42" i="34"/>
  <c r="M42" i="34"/>
  <c r="L42" i="34"/>
  <c r="H42" i="34"/>
  <c r="G42" i="34"/>
  <c r="R41" i="34"/>
  <c r="Q41" i="34"/>
  <c r="M41" i="34"/>
  <c r="L41" i="34"/>
  <c r="H41" i="34"/>
  <c r="G41" i="34"/>
  <c r="R40" i="34"/>
  <c r="Q40" i="34"/>
  <c r="M40" i="34"/>
  <c r="L40" i="34"/>
  <c r="H40" i="34"/>
  <c r="G40" i="34"/>
  <c r="R39" i="34"/>
  <c r="Q39" i="34"/>
  <c r="M39" i="34"/>
  <c r="L39" i="34"/>
  <c r="H39" i="34"/>
  <c r="G39" i="34"/>
  <c r="R38" i="34"/>
  <c r="Q38" i="34"/>
  <c r="M38" i="34"/>
  <c r="L38" i="34"/>
  <c r="H38" i="34"/>
  <c r="G38" i="34"/>
  <c r="R37" i="34"/>
  <c r="Q37" i="34"/>
  <c r="M37" i="34"/>
  <c r="L37" i="34"/>
  <c r="H37" i="34"/>
  <c r="G37" i="34"/>
  <c r="R36" i="34"/>
  <c r="Q36" i="34"/>
  <c r="M36" i="34"/>
  <c r="L36" i="34"/>
  <c r="H36" i="34"/>
  <c r="G36" i="34"/>
  <c r="R35" i="34"/>
  <c r="Q35" i="34"/>
  <c r="M35" i="34"/>
  <c r="L35" i="34"/>
  <c r="H35" i="34"/>
  <c r="G35" i="34"/>
  <c r="R34" i="34"/>
  <c r="Q34" i="34"/>
  <c r="M34" i="34"/>
  <c r="L34" i="34"/>
  <c r="H34" i="34"/>
  <c r="G34" i="34"/>
  <c r="R33" i="34"/>
  <c r="Q33" i="34"/>
  <c r="M33" i="34"/>
  <c r="L33" i="34"/>
  <c r="H33" i="34"/>
  <c r="G33" i="34"/>
  <c r="R32" i="34"/>
  <c r="Q32" i="34"/>
  <c r="M32" i="34"/>
  <c r="L32" i="34"/>
  <c r="H32" i="34"/>
  <c r="G32" i="34"/>
  <c r="R31" i="34"/>
  <c r="Q31" i="34"/>
  <c r="M31" i="34"/>
  <c r="L31" i="34"/>
  <c r="H31" i="34"/>
  <c r="G31" i="34"/>
  <c r="R30" i="34"/>
  <c r="Q30" i="34"/>
  <c r="M30" i="34"/>
  <c r="L30" i="34"/>
  <c r="H30" i="34"/>
  <c r="G30" i="34"/>
  <c r="R29" i="34"/>
  <c r="Q29" i="34"/>
  <c r="M29" i="34"/>
  <c r="L29" i="34"/>
  <c r="H29" i="34"/>
  <c r="G29" i="34"/>
  <c r="R28" i="34"/>
  <c r="Q28" i="34"/>
  <c r="M28" i="34"/>
  <c r="L28" i="34"/>
  <c r="H28" i="34"/>
  <c r="G28" i="34"/>
  <c r="R27" i="34"/>
  <c r="Q27" i="34"/>
  <c r="M27" i="34"/>
  <c r="L27" i="34"/>
  <c r="H27" i="34"/>
  <c r="G27" i="34"/>
  <c r="R26" i="34"/>
  <c r="Q26" i="34"/>
  <c r="M26" i="34"/>
  <c r="L26" i="34"/>
  <c r="H26" i="34"/>
  <c r="G26" i="34"/>
  <c r="R25" i="34"/>
  <c r="Q25" i="34"/>
  <c r="M25" i="34"/>
  <c r="L25" i="34"/>
  <c r="H25" i="34"/>
  <c r="G25" i="34"/>
  <c r="R24" i="34"/>
  <c r="Q24" i="34"/>
  <c r="M24" i="34"/>
  <c r="L24" i="34"/>
  <c r="H24" i="34"/>
  <c r="G24" i="34"/>
  <c r="R23" i="34"/>
  <c r="Q23" i="34"/>
  <c r="M23" i="34"/>
  <c r="L23" i="34"/>
  <c r="H23" i="34"/>
  <c r="G23" i="34"/>
  <c r="R22" i="34"/>
  <c r="Q22" i="34"/>
  <c r="M22" i="34"/>
  <c r="L22" i="34"/>
  <c r="H22" i="34"/>
  <c r="G22" i="34"/>
  <c r="R21" i="34"/>
  <c r="Q21" i="34"/>
  <c r="M21" i="34"/>
  <c r="L21" i="34"/>
  <c r="H21" i="34"/>
  <c r="G21" i="34"/>
  <c r="R46" i="33"/>
  <c r="Q46" i="33"/>
  <c r="M46" i="33"/>
  <c r="L46" i="33"/>
  <c r="H46" i="33"/>
  <c r="G46" i="33"/>
  <c r="R45" i="33"/>
  <c r="Q45" i="33"/>
  <c r="M45" i="33"/>
  <c r="L45" i="33"/>
  <c r="H45" i="33"/>
  <c r="G45" i="33"/>
  <c r="R44" i="33"/>
  <c r="Q44" i="33"/>
  <c r="M44" i="33"/>
  <c r="L44" i="33"/>
  <c r="H44" i="33"/>
  <c r="G44" i="33"/>
  <c r="R43" i="33"/>
  <c r="Q43" i="33"/>
  <c r="M43" i="33"/>
  <c r="L43" i="33"/>
  <c r="H43" i="33"/>
  <c r="G43" i="33"/>
  <c r="R42" i="33"/>
  <c r="Q42" i="33"/>
  <c r="M42" i="33"/>
  <c r="L42" i="33"/>
  <c r="H42" i="33"/>
  <c r="G42" i="33"/>
  <c r="R41" i="33"/>
  <c r="Q41" i="33"/>
  <c r="M41" i="33"/>
  <c r="L41" i="33"/>
  <c r="H41" i="33"/>
  <c r="G41" i="33"/>
  <c r="R40" i="33"/>
  <c r="Q40" i="33"/>
  <c r="M40" i="33"/>
  <c r="L40" i="33"/>
  <c r="H40" i="33"/>
  <c r="G40" i="33"/>
  <c r="R39" i="33"/>
  <c r="Q39" i="33"/>
  <c r="M39" i="33"/>
  <c r="L39" i="33"/>
  <c r="H39" i="33"/>
  <c r="G39" i="33"/>
  <c r="R38" i="33"/>
  <c r="Q38" i="33"/>
  <c r="M38" i="33"/>
  <c r="L38" i="33"/>
  <c r="H38" i="33"/>
  <c r="G38" i="33"/>
  <c r="R37" i="33"/>
  <c r="Q37" i="33"/>
  <c r="M37" i="33"/>
  <c r="L37" i="33"/>
  <c r="H37" i="33"/>
  <c r="G37" i="33"/>
  <c r="R36" i="33"/>
  <c r="Q36" i="33"/>
  <c r="M36" i="33"/>
  <c r="L36" i="33"/>
  <c r="H36" i="33"/>
  <c r="G36" i="33"/>
  <c r="R35" i="33"/>
  <c r="Q35" i="33"/>
  <c r="M35" i="33"/>
  <c r="L35" i="33"/>
  <c r="H35" i="33"/>
  <c r="G35" i="33"/>
  <c r="R34" i="33"/>
  <c r="Q34" i="33"/>
  <c r="M34" i="33"/>
  <c r="L34" i="33"/>
  <c r="H34" i="33"/>
  <c r="G34" i="33"/>
  <c r="R33" i="33"/>
  <c r="Q33" i="33"/>
  <c r="M33" i="33"/>
  <c r="L33" i="33"/>
  <c r="H33" i="33"/>
  <c r="G33" i="33"/>
  <c r="R32" i="33"/>
  <c r="Q32" i="33"/>
  <c r="M32" i="33"/>
  <c r="L32" i="33"/>
  <c r="H32" i="33"/>
  <c r="G32" i="33"/>
  <c r="R31" i="33"/>
  <c r="Q31" i="33"/>
  <c r="M31" i="33"/>
  <c r="L31" i="33"/>
  <c r="H31" i="33"/>
  <c r="G31" i="33"/>
  <c r="R30" i="33"/>
  <c r="Q30" i="33"/>
  <c r="M30" i="33"/>
  <c r="L30" i="33"/>
  <c r="H30" i="33"/>
  <c r="G30" i="33"/>
  <c r="R29" i="33"/>
  <c r="Q29" i="33"/>
  <c r="M29" i="33"/>
  <c r="L29" i="33"/>
  <c r="H29" i="33"/>
  <c r="G29" i="33"/>
  <c r="R28" i="33"/>
  <c r="Q28" i="33"/>
  <c r="M28" i="33"/>
  <c r="L28" i="33"/>
  <c r="H28" i="33"/>
  <c r="G28" i="33"/>
  <c r="R27" i="33"/>
  <c r="Q27" i="33"/>
  <c r="M27" i="33"/>
  <c r="L27" i="33"/>
  <c r="H27" i="33"/>
  <c r="G27" i="33"/>
  <c r="R26" i="33"/>
  <c r="Q26" i="33"/>
  <c r="M26" i="33"/>
  <c r="L26" i="33"/>
  <c r="H26" i="33"/>
  <c r="G26" i="33"/>
  <c r="R25" i="33"/>
  <c r="Q25" i="33"/>
  <c r="M25" i="33"/>
  <c r="L25" i="33"/>
  <c r="H25" i="33"/>
  <c r="G25" i="33"/>
  <c r="R24" i="33"/>
  <c r="Q24" i="33"/>
  <c r="M24" i="33"/>
  <c r="L24" i="33"/>
  <c r="H24" i="33"/>
  <c r="G24" i="33"/>
  <c r="R23" i="33"/>
  <c r="Q23" i="33"/>
  <c r="M23" i="33"/>
  <c r="L23" i="33"/>
  <c r="H23" i="33"/>
  <c r="G23" i="33"/>
  <c r="R22" i="33"/>
  <c r="Q22" i="33"/>
  <c r="M22" i="33"/>
  <c r="L22" i="33"/>
  <c r="H22" i="33"/>
  <c r="G22" i="33"/>
  <c r="R21" i="33"/>
  <c r="Q21" i="33"/>
  <c r="M21" i="33"/>
  <c r="L21" i="33"/>
  <c r="H21" i="33"/>
  <c r="G21" i="33"/>
  <c r="R46" i="32"/>
  <c r="Q46" i="32"/>
  <c r="M46" i="32"/>
  <c r="L46" i="32"/>
  <c r="H46" i="32"/>
  <c r="G46" i="32"/>
  <c r="R45" i="32"/>
  <c r="Q45" i="32"/>
  <c r="M45" i="32"/>
  <c r="L45" i="32"/>
  <c r="H45" i="32"/>
  <c r="G45" i="32"/>
  <c r="R44" i="32"/>
  <c r="Q44" i="32"/>
  <c r="M44" i="32"/>
  <c r="L44" i="32"/>
  <c r="H44" i="32"/>
  <c r="G44" i="32"/>
  <c r="R43" i="32"/>
  <c r="Q43" i="32"/>
  <c r="M43" i="32"/>
  <c r="L43" i="32"/>
  <c r="H43" i="32"/>
  <c r="G43" i="32"/>
  <c r="R42" i="32"/>
  <c r="Q42" i="32"/>
  <c r="M42" i="32"/>
  <c r="L42" i="32"/>
  <c r="H42" i="32"/>
  <c r="G42" i="32"/>
  <c r="R41" i="32"/>
  <c r="Q41" i="32"/>
  <c r="M41" i="32"/>
  <c r="L41" i="32"/>
  <c r="H41" i="32"/>
  <c r="G41" i="32"/>
  <c r="R40" i="32"/>
  <c r="Q40" i="32"/>
  <c r="M40" i="32"/>
  <c r="L40" i="32"/>
  <c r="H40" i="32"/>
  <c r="G40" i="32"/>
  <c r="R39" i="32"/>
  <c r="Q39" i="32"/>
  <c r="M39" i="32"/>
  <c r="L39" i="32"/>
  <c r="H39" i="32"/>
  <c r="G39" i="32"/>
  <c r="R38" i="32"/>
  <c r="Q38" i="32"/>
  <c r="M38" i="32"/>
  <c r="L38" i="32"/>
  <c r="H38" i="32"/>
  <c r="G38" i="32"/>
  <c r="R37" i="32"/>
  <c r="Q37" i="32"/>
  <c r="M37" i="32"/>
  <c r="L37" i="32"/>
  <c r="H37" i="32"/>
  <c r="G37" i="32"/>
  <c r="R36" i="32"/>
  <c r="Q36" i="32"/>
  <c r="M36" i="32"/>
  <c r="L36" i="32"/>
  <c r="H36" i="32"/>
  <c r="G36" i="32"/>
  <c r="R35" i="32"/>
  <c r="Q35" i="32"/>
  <c r="M35" i="32"/>
  <c r="L35" i="32"/>
  <c r="H35" i="32"/>
  <c r="G35" i="32"/>
  <c r="R34" i="32"/>
  <c r="Q34" i="32"/>
  <c r="M34" i="32"/>
  <c r="L34" i="32"/>
  <c r="H34" i="32"/>
  <c r="G34" i="32"/>
  <c r="R33" i="32"/>
  <c r="Q33" i="32"/>
  <c r="M33" i="32"/>
  <c r="L33" i="32"/>
  <c r="H33" i="32"/>
  <c r="G33" i="32"/>
  <c r="R32" i="32"/>
  <c r="Q32" i="32"/>
  <c r="M32" i="32"/>
  <c r="L32" i="32"/>
  <c r="H32" i="32"/>
  <c r="G32" i="32"/>
  <c r="R31" i="32"/>
  <c r="Q31" i="32"/>
  <c r="M31" i="32"/>
  <c r="L31" i="32"/>
  <c r="H31" i="32"/>
  <c r="G31" i="32"/>
  <c r="R30" i="32"/>
  <c r="Q30" i="32"/>
  <c r="M30" i="32"/>
  <c r="L30" i="32"/>
  <c r="H30" i="32"/>
  <c r="G30" i="32"/>
  <c r="R29" i="32"/>
  <c r="Q29" i="32"/>
  <c r="M29" i="32"/>
  <c r="L29" i="32"/>
  <c r="H29" i="32"/>
  <c r="G29" i="32"/>
  <c r="R28" i="32"/>
  <c r="Q28" i="32"/>
  <c r="M28" i="32"/>
  <c r="L28" i="32"/>
  <c r="H28" i="32"/>
  <c r="G28" i="32"/>
  <c r="R27" i="32"/>
  <c r="Q27" i="32"/>
  <c r="M27" i="32"/>
  <c r="L27" i="32"/>
  <c r="H27" i="32"/>
  <c r="G27" i="32"/>
  <c r="R26" i="32"/>
  <c r="Q26" i="32"/>
  <c r="M26" i="32"/>
  <c r="L26" i="32"/>
  <c r="H26" i="32"/>
  <c r="G26" i="32"/>
  <c r="R25" i="32"/>
  <c r="Q25" i="32"/>
  <c r="M25" i="32"/>
  <c r="L25" i="32"/>
  <c r="H25" i="32"/>
  <c r="G25" i="32"/>
  <c r="R24" i="32"/>
  <c r="Q24" i="32"/>
  <c r="M24" i="32"/>
  <c r="L24" i="32"/>
  <c r="H24" i="32"/>
  <c r="G24" i="32"/>
  <c r="R23" i="32"/>
  <c r="Q23" i="32"/>
  <c r="M23" i="32"/>
  <c r="L23" i="32"/>
  <c r="H23" i="32"/>
  <c r="G23" i="32"/>
  <c r="R22" i="32"/>
  <c r="Q22" i="32"/>
  <c r="M22" i="32"/>
  <c r="L22" i="32"/>
  <c r="H22" i="32"/>
  <c r="G22" i="32"/>
  <c r="R21" i="32"/>
  <c r="Q21" i="32"/>
  <c r="M21" i="32"/>
  <c r="L21" i="32"/>
  <c r="H21" i="32"/>
  <c r="G21" i="32"/>
  <c r="R46" i="31"/>
  <c r="Q46" i="31"/>
  <c r="M46" i="31"/>
  <c r="L46" i="31"/>
  <c r="H46" i="31"/>
  <c r="G46" i="31"/>
  <c r="R45" i="31"/>
  <c r="Q45" i="31"/>
  <c r="M45" i="31"/>
  <c r="L45" i="31"/>
  <c r="H45" i="31"/>
  <c r="G45" i="31"/>
  <c r="R44" i="31"/>
  <c r="Q44" i="31"/>
  <c r="M44" i="31"/>
  <c r="L44" i="31"/>
  <c r="H44" i="31"/>
  <c r="G44" i="31"/>
  <c r="R43" i="31"/>
  <c r="Q43" i="31"/>
  <c r="M43" i="31"/>
  <c r="L43" i="31"/>
  <c r="H43" i="31"/>
  <c r="G43" i="31"/>
  <c r="R42" i="31"/>
  <c r="Q42" i="31"/>
  <c r="M42" i="31"/>
  <c r="L42" i="31"/>
  <c r="H42" i="31"/>
  <c r="G42" i="31"/>
  <c r="R41" i="31"/>
  <c r="Q41" i="31"/>
  <c r="M41" i="31"/>
  <c r="L41" i="31"/>
  <c r="H41" i="31"/>
  <c r="G41" i="31"/>
  <c r="R40" i="31"/>
  <c r="Q40" i="31"/>
  <c r="M40" i="31"/>
  <c r="L40" i="31"/>
  <c r="H40" i="31"/>
  <c r="G40" i="31"/>
  <c r="R39" i="31"/>
  <c r="Q39" i="31"/>
  <c r="M39" i="31"/>
  <c r="L39" i="31"/>
  <c r="H39" i="31"/>
  <c r="G39" i="31"/>
  <c r="R38" i="31"/>
  <c r="Q38" i="31"/>
  <c r="M38" i="31"/>
  <c r="L38" i="31"/>
  <c r="H38" i="31"/>
  <c r="G38" i="31"/>
  <c r="R37" i="31"/>
  <c r="Q37" i="31"/>
  <c r="M37" i="31"/>
  <c r="L37" i="31"/>
  <c r="H37" i="31"/>
  <c r="G37" i="31"/>
  <c r="R36" i="31"/>
  <c r="Q36" i="31"/>
  <c r="M36" i="31"/>
  <c r="L36" i="31"/>
  <c r="H36" i="31"/>
  <c r="G36" i="31"/>
  <c r="R35" i="31"/>
  <c r="Q35" i="31"/>
  <c r="M35" i="31"/>
  <c r="L35" i="31"/>
  <c r="H35" i="31"/>
  <c r="G35" i="31"/>
  <c r="R34" i="31"/>
  <c r="Q34" i="31"/>
  <c r="M34" i="31"/>
  <c r="L34" i="31"/>
  <c r="H34" i="31"/>
  <c r="G34" i="31"/>
  <c r="R33" i="31"/>
  <c r="Q33" i="31"/>
  <c r="M33" i="31"/>
  <c r="L33" i="31"/>
  <c r="H33" i="31"/>
  <c r="G33" i="31"/>
  <c r="R32" i="31"/>
  <c r="Q32" i="31"/>
  <c r="M32" i="31"/>
  <c r="L32" i="31"/>
  <c r="H32" i="31"/>
  <c r="G32" i="31"/>
  <c r="R31" i="31"/>
  <c r="Q31" i="31"/>
  <c r="M31" i="31"/>
  <c r="L31" i="31"/>
  <c r="H31" i="31"/>
  <c r="G31" i="31"/>
  <c r="R30" i="31"/>
  <c r="Q30" i="31"/>
  <c r="M30" i="31"/>
  <c r="L30" i="31"/>
  <c r="H30" i="31"/>
  <c r="G30" i="31"/>
  <c r="R29" i="31"/>
  <c r="Q29" i="31"/>
  <c r="M29" i="31"/>
  <c r="L29" i="31"/>
  <c r="H29" i="31"/>
  <c r="G29" i="31"/>
  <c r="R28" i="31"/>
  <c r="Q28" i="31"/>
  <c r="M28" i="31"/>
  <c r="L28" i="31"/>
  <c r="H28" i="31"/>
  <c r="G28" i="31"/>
  <c r="R27" i="31"/>
  <c r="Q27" i="31"/>
  <c r="M27" i="31"/>
  <c r="L27" i="31"/>
  <c r="H27" i="31"/>
  <c r="G27" i="31"/>
  <c r="R26" i="31"/>
  <c r="Q26" i="31"/>
  <c r="M26" i="31"/>
  <c r="L26" i="31"/>
  <c r="H26" i="31"/>
  <c r="G26" i="31"/>
  <c r="R25" i="31"/>
  <c r="Q25" i="31"/>
  <c r="M25" i="31"/>
  <c r="L25" i="31"/>
  <c r="H25" i="31"/>
  <c r="G25" i="31"/>
  <c r="R24" i="31"/>
  <c r="Q24" i="31"/>
  <c r="M24" i="31"/>
  <c r="L24" i="31"/>
  <c r="H24" i="31"/>
  <c r="G24" i="31"/>
  <c r="R23" i="31"/>
  <c r="Q23" i="31"/>
  <c r="M23" i="31"/>
  <c r="L23" i="31"/>
  <c r="H23" i="31"/>
  <c r="G23" i="31"/>
  <c r="R22" i="31"/>
  <c r="Q22" i="31"/>
  <c r="M22" i="31"/>
  <c r="L22" i="31"/>
  <c r="H22" i="31"/>
  <c r="G22" i="31"/>
  <c r="R21" i="31"/>
  <c r="Q21" i="31"/>
  <c r="M21" i="31"/>
  <c r="L21" i="31"/>
  <c r="H21" i="31"/>
  <c r="G21" i="31"/>
  <c r="R46" i="30"/>
  <c r="Q46" i="30"/>
  <c r="M46" i="30"/>
  <c r="L46" i="30"/>
  <c r="H46" i="30"/>
  <c r="G46" i="30"/>
  <c r="R45" i="30"/>
  <c r="Q45" i="30"/>
  <c r="M45" i="30"/>
  <c r="L45" i="30"/>
  <c r="H45" i="30"/>
  <c r="G45" i="30"/>
  <c r="R44" i="30"/>
  <c r="Q44" i="30"/>
  <c r="M44" i="30"/>
  <c r="L44" i="30"/>
  <c r="H44" i="30"/>
  <c r="G44" i="30"/>
  <c r="R43" i="30"/>
  <c r="Q43" i="30"/>
  <c r="M43" i="30"/>
  <c r="L43" i="30"/>
  <c r="H43" i="30"/>
  <c r="G43" i="30"/>
  <c r="R42" i="30"/>
  <c r="Q42" i="30"/>
  <c r="M42" i="30"/>
  <c r="L42" i="30"/>
  <c r="H42" i="30"/>
  <c r="G42" i="30"/>
  <c r="R41" i="30"/>
  <c r="Q41" i="30"/>
  <c r="M41" i="30"/>
  <c r="L41" i="30"/>
  <c r="H41" i="30"/>
  <c r="G41" i="30"/>
  <c r="R40" i="30"/>
  <c r="Q40" i="30"/>
  <c r="M40" i="30"/>
  <c r="L40" i="30"/>
  <c r="H40" i="30"/>
  <c r="G40" i="30"/>
  <c r="R39" i="30"/>
  <c r="Q39" i="30"/>
  <c r="M39" i="30"/>
  <c r="L39" i="30"/>
  <c r="H39" i="30"/>
  <c r="G39" i="30"/>
  <c r="R38" i="30"/>
  <c r="Q38" i="30"/>
  <c r="M38" i="30"/>
  <c r="L38" i="30"/>
  <c r="H38" i="30"/>
  <c r="G38" i="30"/>
  <c r="R37" i="30"/>
  <c r="Q37" i="30"/>
  <c r="M37" i="30"/>
  <c r="L37" i="30"/>
  <c r="H37" i="30"/>
  <c r="G37" i="30"/>
  <c r="R36" i="30"/>
  <c r="Q36" i="30"/>
  <c r="M36" i="30"/>
  <c r="L36" i="30"/>
  <c r="H36" i="30"/>
  <c r="G36" i="30"/>
  <c r="R35" i="30"/>
  <c r="Q35" i="30"/>
  <c r="M35" i="30"/>
  <c r="L35" i="30"/>
  <c r="H35" i="30"/>
  <c r="G35" i="30"/>
  <c r="R34" i="30"/>
  <c r="Q34" i="30"/>
  <c r="M34" i="30"/>
  <c r="L34" i="30"/>
  <c r="H34" i="30"/>
  <c r="G34" i="30"/>
  <c r="R33" i="30"/>
  <c r="Q33" i="30"/>
  <c r="M33" i="30"/>
  <c r="L33" i="30"/>
  <c r="H33" i="30"/>
  <c r="G33" i="30"/>
  <c r="R32" i="30"/>
  <c r="Q32" i="30"/>
  <c r="M32" i="30"/>
  <c r="L32" i="30"/>
  <c r="H32" i="30"/>
  <c r="G32" i="30"/>
  <c r="R31" i="30"/>
  <c r="Q31" i="30"/>
  <c r="M31" i="30"/>
  <c r="L31" i="30"/>
  <c r="H31" i="30"/>
  <c r="G31" i="30"/>
  <c r="R30" i="30"/>
  <c r="Q30" i="30"/>
  <c r="M30" i="30"/>
  <c r="L30" i="30"/>
  <c r="H30" i="30"/>
  <c r="G30" i="30"/>
  <c r="R29" i="30"/>
  <c r="Q29" i="30"/>
  <c r="M29" i="30"/>
  <c r="L29" i="30"/>
  <c r="H29" i="30"/>
  <c r="G29" i="30"/>
  <c r="R28" i="30"/>
  <c r="Q28" i="30"/>
  <c r="M28" i="30"/>
  <c r="L28" i="30"/>
  <c r="H28" i="30"/>
  <c r="G28" i="30"/>
  <c r="R27" i="30"/>
  <c r="Q27" i="30"/>
  <c r="M27" i="30"/>
  <c r="L27" i="30"/>
  <c r="H27" i="30"/>
  <c r="G27" i="30"/>
  <c r="R26" i="30"/>
  <c r="Q26" i="30"/>
  <c r="M26" i="30"/>
  <c r="L26" i="30"/>
  <c r="H26" i="30"/>
  <c r="G26" i="30"/>
  <c r="R25" i="30"/>
  <c r="Q25" i="30"/>
  <c r="M25" i="30"/>
  <c r="L25" i="30"/>
  <c r="H25" i="30"/>
  <c r="G25" i="30"/>
  <c r="R24" i="30"/>
  <c r="Q24" i="30"/>
  <c r="M24" i="30"/>
  <c r="L24" i="30"/>
  <c r="H24" i="30"/>
  <c r="G24" i="30"/>
  <c r="R23" i="30"/>
  <c r="Q23" i="30"/>
  <c r="M23" i="30"/>
  <c r="L23" i="30"/>
  <c r="H23" i="30"/>
  <c r="G23" i="30"/>
  <c r="R22" i="30"/>
  <c r="Q22" i="30"/>
  <c r="M22" i="30"/>
  <c r="L22" i="30"/>
  <c r="H22" i="30"/>
  <c r="G22" i="30"/>
  <c r="R21" i="30"/>
  <c r="Q21" i="30"/>
  <c r="M21" i="30"/>
  <c r="L21" i="30"/>
  <c r="H21" i="30"/>
  <c r="G21" i="30"/>
  <c r="R46" i="29"/>
  <c r="Q46" i="29"/>
  <c r="M46" i="29"/>
  <c r="L46" i="29"/>
  <c r="H46" i="29"/>
  <c r="G46" i="29"/>
  <c r="R45" i="29"/>
  <c r="Q45" i="29"/>
  <c r="M45" i="29"/>
  <c r="L45" i="29"/>
  <c r="H45" i="29"/>
  <c r="G45" i="29"/>
  <c r="R44" i="29"/>
  <c r="Q44" i="29"/>
  <c r="M44" i="29"/>
  <c r="L44" i="29"/>
  <c r="H44" i="29"/>
  <c r="G44" i="29"/>
  <c r="R43" i="29"/>
  <c r="Q43" i="29"/>
  <c r="M43" i="29"/>
  <c r="L43" i="29"/>
  <c r="H43" i="29"/>
  <c r="G43" i="29"/>
  <c r="R42" i="29"/>
  <c r="Q42" i="29"/>
  <c r="M42" i="29"/>
  <c r="L42" i="29"/>
  <c r="H42" i="29"/>
  <c r="G42" i="29"/>
  <c r="R41" i="29"/>
  <c r="Q41" i="29"/>
  <c r="M41" i="29"/>
  <c r="L41" i="29"/>
  <c r="H41" i="29"/>
  <c r="G41" i="29"/>
  <c r="R40" i="29"/>
  <c r="Q40" i="29"/>
  <c r="M40" i="29"/>
  <c r="L40" i="29"/>
  <c r="H40" i="29"/>
  <c r="G40" i="29"/>
  <c r="R39" i="29"/>
  <c r="Q39" i="29"/>
  <c r="M39" i="29"/>
  <c r="L39" i="29"/>
  <c r="H39" i="29"/>
  <c r="G39" i="29"/>
  <c r="R38" i="29"/>
  <c r="Q38" i="29"/>
  <c r="M38" i="29"/>
  <c r="L38" i="29"/>
  <c r="H38" i="29"/>
  <c r="G38" i="29"/>
  <c r="R37" i="29"/>
  <c r="Q37" i="29"/>
  <c r="M37" i="29"/>
  <c r="L37" i="29"/>
  <c r="H37" i="29"/>
  <c r="G37" i="29"/>
  <c r="R36" i="29"/>
  <c r="Q36" i="29"/>
  <c r="M36" i="29"/>
  <c r="L36" i="29"/>
  <c r="H36" i="29"/>
  <c r="G36" i="29"/>
  <c r="R35" i="29"/>
  <c r="Q35" i="29"/>
  <c r="M35" i="29"/>
  <c r="L35" i="29"/>
  <c r="H35" i="29"/>
  <c r="G35" i="29"/>
  <c r="R34" i="29"/>
  <c r="Q34" i="29"/>
  <c r="M34" i="29"/>
  <c r="L34" i="29"/>
  <c r="H34" i="29"/>
  <c r="G34" i="29"/>
  <c r="R33" i="29"/>
  <c r="Q33" i="29"/>
  <c r="M33" i="29"/>
  <c r="L33" i="29"/>
  <c r="H33" i="29"/>
  <c r="G33" i="29"/>
  <c r="R32" i="29"/>
  <c r="Q32" i="29"/>
  <c r="M32" i="29"/>
  <c r="L32" i="29"/>
  <c r="H32" i="29"/>
  <c r="G32" i="29"/>
  <c r="R31" i="29"/>
  <c r="Q31" i="29"/>
  <c r="M31" i="29"/>
  <c r="L31" i="29"/>
  <c r="H31" i="29"/>
  <c r="G31" i="29"/>
  <c r="R30" i="29"/>
  <c r="Q30" i="29"/>
  <c r="M30" i="29"/>
  <c r="L30" i="29"/>
  <c r="H30" i="29"/>
  <c r="G30" i="29"/>
  <c r="R29" i="29"/>
  <c r="Q29" i="29"/>
  <c r="M29" i="29"/>
  <c r="L29" i="29"/>
  <c r="H29" i="29"/>
  <c r="G29" i="29"/>
  <c r="R28" i="29"/>
  <c r="Q28" i="29"/>
  <c r="M28" i="29"/>
  <c r="L28" i="29"/>
  <c r="H28" i="29"/>
  <c r="G28" i="29"/>
  <c r="R27" i="29"/>
  <c r="Q27" i="29"/>
  <c r="M27" i="29"/>
  <c r="L27" i="29"/>
  <c r="H27" i="29"/>
  <c r="G27" i="29"/>
  <c r="R26" i="29"/>
  <c r="Q26" i="29"/>
  <c r="M26" i="29"/>
  <c r="L26" i="29"/>
  <c r="H26" i="29"/>
  <c r="G26" i="29"/>
  <c r="R25" i="29"/>
  <c r="Q25" i="29"/>
  <c r="M25" i="29"/>
  <c r="L25" i="29"/>
  <c r="H25" i="29"/>
  <c r="G25" i="29"/>
  <c r="R24" i="29"/>
  <c r="Q24" i="29"/>
  <c r="M24" i="29"/>
  <c r="L24" i="29"/>
  <c r="H24" i="29"/>
  <c r="G24" i="29"/>
  <c r="R23" i="29"/>
  <c r="Q23" i="29"/>
  <c r="M23" i="29"/>
  <c r="L23" i="29"/>
  <c r="H23" i="29"/>
  <c r="G23" i="29"/>
  <c r="R22" i="29"/>
  <c r="Q22" i="29"/>
  <c r="M22" i="29"/>
  <c r="L22" i="29"/>
  <c r="H22" i="29"/>
  <c r="G22" i="29"/>
  <c r="R21" i="29"/>
  <c r="Q21" i="29"/>
  <c r="M21" i="29"/>
  <c r="L21" i="29"/>
  <c r="H21" i="29"/>
  <c r="G21" i="29"/>
  <c r="R46" i="28"/>
  <c r="Q46" i="28"/>
  <c r="M46" i="28"/>
  <c r="L46" i="28"/>
  <c r="H46" i="28"/>
  <c r="G46" i="28"/>
  <c r="R45" i="28"/>
  <c r="Q45" i="28"/>
  <c r="M45" i="28"/>
  <c r="L45" i="28"/>
  <c r="H45" i="28"/>
  <c r="G45" i="28"/>
  <c r="R44" i="28"/>
  <c r="Q44" i="28"/>
  <c r="M44" i="28"/>
  <c r="L44" i="28"/>
  <c r="H44" i="28"/>
  <c r="G44" i="28"/>
  <c r="R43" i="28"/>
  <c r="Q43" i="28"/>
  <c r="M43" i="28"/>
  <c r="L43" i="28"/>
  <c r="H43" i="28"/>
  <c r="G43" i="28"/>
  <c r="R42" i="28"/>
  <c r="Q42" i="28"/>
  <c r="M42" i="28"/>
  <c r="L42" i="28"/>
  <c r="H42" i="28"/>
  <c r="G42" i="28"/>
  <c r="R41" i="28"/>
  <c r="Q41" i="28"/>
  <c r="M41" i="28"/>
  <c r="L41" i="28"/>
  <c r="H41" i="28"/>
  <c r="G41" i="28"/>
  <c r="R40" i="28"/>
  <c r="Q40" i="28"/>
  <c r="M40" i="28"/>
  <c r="L40" i="28"/>
  <c r="H40" i="28"/>
  <c r="G40" i="28"/>
  <c r="R39" i="28"/>
  <c r="Q39" i="28"/>
  <c r="M39" i="28"/>
  <c r="L39" i="28"/>
  <c r="H39" i="28"/>
  <c r="G39" i="28"/>
  <c r="R38" i="28"/>
  <c r="Q38" i="28"/>
  <c r="M38" i="28"/>
  <c r="L38" i="28"/>
  <c r="H38" i="28"/>
  <c r="G38" i="28"/>
  <c r="R37" i="28"/>
  <c r="Q37" i="28"/>
  <c r="M37" i="28"/>
  <c r="L37" i="28"/>
  <c r="H37" i="28"/>
  <c r="G37" i="28"/>
  <c r="R36" i="28"/>
  <c r="Q36" i="28"/>
  <c r="M36" i="28"/>
  <c r="L36" i="28"/>
  <c r="H36" i="28"/>
  <c r="G36" i="28"/>
  <c r="R35" i="28"/>
  <c r="Q35" i="28"/>
  <c r="M35" i="28"/>
  <c r="L35" i="28"/>
  <c r="H35" i="28"/>
  <c r="G35" i="28"/>
  <c r="R34" i="28"/>
  <c r="Q34" i="28"/>
  <c r="M34" i="28"/>
  <c r="L34" i="28"/>
  <c r="H34" i="28"/>
  <c r="G34" i="28"/>
  <c r="R33" i="28"/>
  <c r="Q33" i="28"/>
  <c r="M33" i="28"/>
  <c r="L33" i="28"/>
  <c r="H33" i="28"/>
  <c r="G33" i="28"/>
  <c r="R32" i="28"/>
  <c r="Q32" i="28"/>
  <c r="M32" i="28"/>
  <c r="L32" i="28"/>
  <c r="H32" i="28"/>
  <c r="G32" i="28"/>
  <c r="R31" i="28"/>
  <c r="Q31" i="28"/>
  <c r="M31" i="28"/>
  <c r="L31" i="28"/>
  <c r="H31" i="28"/>
  <c r="G31" i="28"/>
  <c r="R30" i="28"/>
  <c r="Q30" i="28"/>
  <c r="M30" i="28"/>
  <c r="L30" i="28"/>
  <c r="H30" i="28"/>
  <c r="G30" i="28"/>
  <c r="R29" i="28"/>
  <c r="Q29" i="28"/>
  <c r="M29" i="28"/>
  <c r="L29" i="28"/>
  <c r="H29" i="28"/>
  <c r="G29" i="28"/>
  <c r="R28" i="28"/>
  <c r="Q28" i="28"/>
  <c r="M28" i="28"/>
  <c r="L28" i="28"/>
  <c r="H28" i="28"/>
  <c r="G28" i="28"/>
  <c r="R27" i="28"/>
  <c r="Q27" i="28"/>
  <c r="M27" i="28"/>
  <c r="L27" i="28"/>
  <c r="H27" i="28"/>
  <c r="G27" i="28"/>
  <c r="R26" i="28"/>
  <c r="Q26" i="28"/>
  <c r="M26" i="28"/>
  <c r="L26" i="28"/>
  <c r="H26" i="28"/>
  <c r="G26" i="28"/>
  <c r="R25" i="28"/>
  <c r="Q25" i="28"/>
  <c r="M25" i="28"/>
  <c r="L25" i="28"/>
  <c r="H25" i="28"/>
  <c r="G25" i="28"/>
  <c r="R24" i="28"/>
  <c r="Q24" i="28"/>
  <c r="M24" i="28"/>
  <c r="L24" i="28"/>
  <c r="H24" i="28"/>
  <c r="G24" i="28"/>
  <c r="R23" i="28"/>
  <c r="Q23" i="28"/>
  <c r="M23" i="28"/>
  <c r="L23" i="28"/>
  <c r="H23" i="28"/>
  <c r="G23" i="28"/>
  <c r="R22" i="28"/>
  <c r="Q22" i="28"/>
  <c r="M22" i="28"/>
  <c r="L22" i="28"/>
  <c r="H22" i="28"/>
  <c r="G22" i="28"/>
  <c r="R21" i="28"/>
  <c r="Q21" i="28"/>
  <c r="M21" i="28"/>
  <c r="L21" i="28"/>
  <c r="H21" i="28"/>
  <c r="G21" i="28"/>
  <c r="R46" i="27"/>
  <c r="Q46" i="27"/>
  <c r="M46" i="27"/>
  <c r="L46" i="27"/>
  <c r="H46" i="27"/>
  <c r="G46" i="27"/>
  <c r="R45" i="27"/>
  <c r="Q45" i="27"/>
  <c r="M45" i="27"/>
  <c r="L45" i="27"/>
  <c r="H45" i="27"/>
  <c r="G45" i="27"/>
  <c r="R44" i="27"/>
  <c r="Q44" i="27"/>
  <c r="M44" i="27"/>
  <c r="L44" i="27"/>
  <c r="H44" i="27"/>
  <c r="G44" i="27"/>
  <c r="R43" i="27"/>
  <c r="Q43" i="27"/>
  <c r="M43" i="27"/>
  <c r="L43" i="27"/>
  <c r="H43" i="27"/>
  <c r="G43" i="27"/>
  <c r="R42" i="27"/>
  <c r="Q42" i="27"/>
  <c r="M42" i="27"/>
  <c r="L42" i="27"/>
  <c r="H42" i="27"/>
  <c r="G42" i="27"/>
  <c r="R41" i="27"/>
  <c r="Q41" i="27"/>
  <c r="M41" i="27"/>
  <c r="L41" i="27"/>
  <c r="H41" i="27"/>
  <c r="G41" i="27"/>
  <c r="R40" i="27"/>
  <c r="Q40" i="27"/>
  <c r="M40" i="27"/>
  <c r="L40" i="27"/>
  <c r="H40" i="27"/>
  <c r="G40" i="27"/>
  <c r="R39" i="27"/>
  <c r="Q39" i="27"/>
  <c r="M39" i="27"/>
  <c r="L39" i="27"/>
  <c r="H39" i="27"/>
  <c r="G39" i="27"/>
  <c r="R38" i="27"/>
  <c r="Q38" i="27"/>
  <c r="M38" i="27"/>
  <c r="L38" i="27"/>
  <c r="H38" i="27"/>
  <c r="G38" i="27"/>
  <c r="R37" i="27"/>
  <c r="Q37" i="27"/>
  <c r="M37" i="27"/>
  <c r="L37" i="27"/>
  <c r="H37" i="27"/>
  <c r="G37" i="27"/>
  <c r="R36" i="27"/>
  <c r="Q36" i="27"/>
  <c r="M36" i="27"/>
  <c r="L36" i="27"/>
  <c r="H36" i="27"/>
  <c r="G36" i="27"/>
  <c r="R35" i="27"/>
  <c r="Q35" i="27"/>
  <c r="M35" i="27"/>
  <c r="L35" i="27"/>
  <c r="H35" i="27"/>
  <c r="G35" i="27"/>
  <c r="R34" i="27"/>
  <c r="Q34" i="27"/>
  <c r="M34" i="27"/>
  <c r="L34" i="27"/>
  <c r="H34" i="27"/>
  <c r="G34" i="27"/>
  <c r="R33" i="27"/>
  <c r="Q33" i="27"/>
  <c r="M33" i="27"/>
  <c r="L33" i="27"/>
  <c r="H33" i="27"/>
  <c r="G33" i="27"/>
  <c r="R32" i="27"/>
  <c r="Q32" i="27"/>
  <c r="M32" i="27"/>
  <c r="L32" i="27"/>
  <c r="H32" i="27"/>
  <c r="G32" i="27"/>
  <c r="R31" i="27"/>
  <c r="Q31" i="27"/>
  <c r="M31" i="27"/>
  <c r="L31" i="27"/>
  <c r="H31" i="27"/>
  <c r="G31" i="27"/>
  <c r="R30" i="27"/>
  <c r="Q30" i="27"/>
  <c r="M30" i="27"/>
  <c r="L30" i="27"/>
  <c r="H30" i="27"/>
  <c r="G30" i="27"/>
  <c r="R29" i="27"/>
  <c r="Q29" i="27"/>
  <c r="M29" i="27"/>
  <c r="L29" i="27"/>
  <c r="H29" i="27"/>
  <c r="G29" i="27"/>
  <c r="R28" i="27"/>
  <c r="Q28" i="27"/>
  <c r="M28" i="27"/>
  <c r="L28" i="27"/>
  <c r="H28" i="27"/>
  <c r="G28" i="27"/>
  <c r="R27" i="27"/>
  <c r="Q27" i="27"/>
  <c r="M27" i="27"/>
  <c r="L27" i="27"/>
  <c r="H27" i="27"/>
  <c r="G27" i="27"/>
  <c r="R26" i="27"/>
  <c r="Q26" i="27"/>
  <c r="M26" i="27"/>
  <c r="L26" i="27"/>
  <c r="H26" i="27"/>
  <c r="G26" i="27"/>
  <c r="R25" i="27"/>
  <c r="Q25" i="27"/>
  <c r="M25" i="27"/>
  <c r="L25" i="27"/>
  <c r="H25" i="27"/>
  <c r="G25" i="27"/>
  <c r="R24" i="27"/>
  <c r="Q24" i="27"/>
  <c r="M24" i="27"/>
  <c r="L24" i="27"/>
  <c r="H24" i="27"/>
  <c r="G24" i="27"/>
  <c r="R23" i="27"/>
  <c r="Q23" i="27"/>
  <c r="M23" i="27"/>
  <c r="L23" i="27"/>
  <c r="H23" i="27"/>
  <c r="G23" i="27"/>
  <c r="R22" i="27"/>
  <c r="Q22" i="27"/>
  <c r="M22" i="27"/>
  <c r="L22" i="27"/>
  <c r="H22" i="27"/>
  <c r="G22" i="27"/>
  <c r="Q21" i="27"/>
  <c r="M21" i="27"/>
  <c r="L21" i="27"/>
  <c r="H21" i="27"/>
  <c r="G21" i="27"/>
  <c r="R46" i="26"/>
  <c r="Q46" i="26"/>
  <c r="M46" i="26"/>
  <c r="L46" i="26"/>
  <c r="H46" i="26"/>
  <c r="G46" i="26"/>
  <c r="R45" i="26"/>
  <c r="Q45" i="26"/>
  <c r="M45" i="26"/>
  <c r="L45" i="26"/>
  <c r="H45" i="26"/>
  <c r="G45" i="26"/>
  <c r="R44" i="26"/>
  <c r="Q44" i="26"/>
  <c r="M44" i="26"/>
  <c r="L44" i="26"/>
  <c r="H44" i="26"/>
  <c r="G44" i="26"/>
  <c r="R43" i="26"/>
  <c r="Q43" i="26"/>
  <c r="M43" i="26"/>
  <c r="L43" i="26"/>
  <c r="H43" i="26"/>
  <c r="G43" i="26"/>
  <c r="R42" i="26"/>
  <c r="Q42" i="26"/>
  <c r="M42" i="26"/>
  <c r="L42" i="26"/>
  <c r="H42" i="26"/>
  <c r="G42" i="26"/>
  <c r="R41" i="26"/>
  <c r="Q41" i="26"/>
  <c r="M41" i="26"/>
  <c r="L41" i="26"/>
  <c r="H41" i="26"/>
  <c r="G41" i="26"/>
  <c r="R40" i="26"/>
  <c r="Q40" i="26"/>
  <c r="M40" i="26"/>
  <c r="L40" i="26"/>
  <c r="H40" i="26"/>
  <c r="G40" i="26"/>
  <c r="R39" i="26"/>
  <c r="Q39" i="26"/>
  <c r="M39" i="26"/>
  <c r="L39" i="26"/>
  <c r="H39" i="26"/>
  <c r="G39" i="26"/>
  <c r="R38" i="26"/>
  <c r="Q38" i="26"/>
  <c r="M38" i="26"/>
  <c r="L38" i="26"/>
  <c r="H38" i="26"/>
  <c r="G38" i="26"/>
  <c r="R37" i="26"/>
  <c r="Q37" i="26"/>
  <c r="M37" i="26"/>
  <c r="L37" i="26"/>
  <c r="H37" i="26"/>
  <c r="G37" i="26"/>
  <c r="R36" i="26"/>
  <c r="Q36" i="26"/>
  <c r="M36" i="26"/>
  <c r="L36" i="26"/>
  <c r="H36" i="26"/>
  <c r="G36" i="26"/>
  <c r="R35" i="26"/>
  <c r="Q35" i="26"/>
  <c r="M35" i="26"/>
  <c r="L35" i="26"/>
  <c r="H35" i="26"/>
  <c r="G35" i="26"/>
  <c r="R34" i="26"/>
  <c r="Q34" i="26"/>
  <c r="M34" i="26"/>
  <c r="L34" i="26"/>
  <c r="H34" i="26"/>
  <c r="G34" i="26"/>
  <c r="R33" i="26"/>
  <c r="Q33" i="26"/>
  <c r="M33" i="26"/>
  <c r="L33" i="26"/>
  <c r="H33" i="26"/>
  <c r="G33" i="26"/>
  <c r="R32" i="26"/>
  <c r="Q32" i="26"/>
  <c r="M32" i="26"/>
  <c r="L32" i="26"/>
  <c r="H32" i="26"/>
  <c r="G32" i="26"/>
  <c r="R31" i="26"/>
  <c r="Q31" i="26"/>
  <c r="M31" i="26"/>
  <c r="L31" i="26"/>
  <c r="H31" i="26"/>
  <c r="G31" i="26"/>
  <c r="R30" i="26"/>
  <c r="Q30" i="26"/>
  <c r="M30" i="26"/>
  <c r="L30" i="26"/>
  <c r="H30" i="26"/>
  <c r="G30" i="26"/>
  <c r="R29" i="26"/>
  <c r="Q29" i="26"/>
  <c r="M29" i="26"/>
  <c r="L29" i="26"/>
  <c r="H29" i="26"/>
  <c r="G29" i="26"/>
  <c r="R28" i="26"/>
  <c r="Q28" i="26"/>
  <c r="M28" i="26"/>
  <c r="L28" i="26"/>
  <c r="H28" i="26"/>
  <c r="G28" i="26"/>
  <c r="R27" i="26"/>
  <c r="Q27" i="26"/>
  <c r="M27" i="26"/>
  <c r="L27" i="26"/>
  <c r="H27" i="26"/>
  <c r="G27" i="26"/>
  <c r="R26" i="26"/>
  <c r="Q26" i="26"/>
  <c r="M26" i="26"/>
  <c r="L26" i="26"/>
  <c r="H26" i="26"/>
  <c r="G26" i="26"/>
  <c r="R25" i="26"/>
  <c r="Q25" i="26"/>
  <c r="M25" i="26"/>
  <c r="L25" i="26"/>
  <c r="H25" i="26"/>
  <c r="G25" i="26"/>
  <c r="R24" i="26"/>
  <c r="Q24" i="26"/>
  <c r="M24" i="26"/>
  <c r="L24" i="26"/>
  <c r="H24" i="26"/>
  <c r="G24" i="26"/>
  <c r="R23" i="26"/>
  <c r="Q23" i="26"/>
  <c r="M23" i="26"/>
  <c r="L23" i="26"/>
  <c r="H23" i="26"/>
  <c r="G23" i="26"/>
  <c r="R22" i="26"/>
  <c r="Q22" i="26"/>
  <c r="M22" i="26"/>
  <c r="L22" i="26"/>
  <c r="H22" i="26"/>
  <c r="G22" i="26"/>
  <c r="R21" i="26"/>
  <c r="Q21" i="26"/>
  <c r="M21" i="26"/>
  <c r="L21" i="26"/>
  <c r="H21" i="26"/>
  <c r="G21" i="26"/>
  <c r="R46" i="25"/>
  <c r="Q46" i="25"/>
  <c r="M46" i="25"/>
  <c r="L46" i="25"/>
  <c r="H46" i="25"/>
  <c r="G46" i="25"/>
  <c r="R45" i="25"/>
  <c r="Q45" i="25"/>
  <c r="M45" i="25"/>
  <c r="L45" i="25"/>
  <c r="H45" i="25"/>
  <c r="G45" i="25"/>
  <c r="R44" i="25"/>
  <c r="Q44" i="25"/>
  <c r="M44" i="25"/>
  <c r="L44" i="25"/>
  <c r="H44" i="25"/>
  <c r="G44" i="25"/>
  <c r="R43" i="25"/>
  <c r="Q43" i="25"/>
  <c r="M43" i="25"/>
  <c r="L43" i="25"/>
  <c r="H43" i="25"/>
  <c r="G43" i="25"/>
  <c r="R42" i="25"/>
  <c r="Q42" i="25"/>
  <c r="M42" i="25"/>
  <c r="L42" i="25"/>
  <c r="H42" i="25"/>
  <c r="G42" i="25"/>
  <c r="R41" i="25"/>
  <c r="Q41" i="25"/>
  <c r="M41" i="25"/>
  <c r="L41" i="25"/>
  <c r="H41" i="25"/>
  <c r="G41" i="25"/>
  <c r="R40" i="25"/>
  <c r="Q40" i="25"/>
  <c r="M40" i="25"/>
  <c r="L40" i="25"/>
  <c r="H40" i="25"/>
  <c r="G40" i="25"/>
  <c r="R39" i="25"/>
  <c r="Q39" i="25"/>
  <c r="M39" i="25"/>
  <c r="L39" i="25"/>
  <c r="H39" i="25"/>
  <c r="G39" i="25"/>
  <c r="R38" i="25"/>
  <c r="Q38" i="25"/>
  <c r="M38" i="25"/>
  <c r="L38" i="25"/>
  <c r="H38" i="25"/>
  <c r="G38" i="25"/>
  <c r="R37" i="25"/>
  <c r="Q37" i="25"/>
  <c r="M37" i="25"/>
  <c r="L37" i="25"/>
  <c r="H37" i="25"/>
  <c r="G37" i="25"/>
  <c r="R36" i="25"/>
  <c r="Q36" i="25"/>
  <c r="M36" i="25"/>
  <c r="L36" i="25"/>
  <c r="H36" i="25"/>
  <c r="G36" i="25"/>
  <c r="R35" i="25"/>
  <c r="Q35" i="25"/>
  <c r="M35" i="25"/>
  <c r="L35" i="25"/>
  <c r="H35" i="25"/>
  <c r="G35" i="25"/>
  <c r="R34" i="25"/>
  <c r="Q34" i="25"/>
  <c r="M34" i="25"/>
  <c r="L34" i="25"/>
  <c r="H34" i="25"/>
  <c r="G34" i="25"/>
  <c r="R33" i="25"/>
  <c r="Q33" i="25"/>
  <c r="M33" i="25"/>
  <c r="L33" i="25"/>
  <c r="H33" i="25"/>
  <c r="G33" i="25"/>
  <c r="R32" i="25"/>
  <c r="Q32" i="25"/>
  <c r="M32" i="25"/>
  <c r="L32" i="25"/>
  <c r="H32" i="25"/>
  <c r="G32" i="25"/>
  <c r="R31" i="25"/>
  <c r="Q31" i="25"/>
  <c r="M31" i="25"/>
  <c r="L31" i="25"/>
  <c r="H31" i="25"/>
  <c r="G31" i="25"/>
  <c r="R30" i="25"/>
  <c r="Q30" i="25"/>
  <c r="M30" i="25"/>
  <c r="L30" i="25"/>
  <c r="H30" i="25"/>
  <c r="G30" i="25"/>
  <c r="R29" i="25"/>
  <c r="Q29" i="25"/>
  <c r="M29" i="25"/>
  <c r="L29" i="25"/>
  <c r="H29" i="25"/>
  <c r="G29" i="25"/>
  <c r="R28" i="25"/>
  <c r="Q28" i="25"/>
  <c r="M28" i="25"/>
  <c r="L28" i="25"/>
  <c r="H28" i="25"/>
  <c r="G28" i="25"/>
  <c r="R27" i="25"/>
  <c r="Q27" i="25"/>
  <c r="M27" i="25"/>
  <c r="L27" i="25"/>
  <c r="H27" i="25"/>
  <c r="G27" i="25"/>
  <c r="R26" i="25"/>
  <c r="Q26" i="25"/>
  <c r="M26" i="25"/>
  <c r="L26" i="25"/>
  <c r="H26" i="25"/>
  <c r="G26" i="25"/>
  <c r="R25" i="25"/>
  <c r="Q25" i="25"/>
  <c r="M25" i="25"/>
  <c r="L25" i="25"/>
  <c r="H25" i="25"/>
  <c r="G25" i="25"/>
  <c r="R24" i="25"/>
  <c r="Q24" i="25"/>
  <c r="M24" i="25"/>
  <c r="L24" i="25"/>
  <c r="H24" i="25"/>
  <c r="G24" i="25"/>
  <c r="R23" i="25"/>
  <c r="Q23" i="25"/>
  <c r="M23" i="25"/>
  <c r="L23" i="25"/>
  <c r="H23" i="25"/>
  <c r="G23" i="25"/>
  <c r="R22" i="25"/>
  <c r="Q22" i="25"/>
  <c r="M22" i="25"/>
  <c r="L22" i="25"/>
  <c r="H22" i="25"/>
  <c r="G22" i="25"/>
  <c r="R21" i="25"/>
  <c r="Q21" i="25"/>
  <c r="M21" i="25"/>
  <c r="L21" i="25"/>
  <c r="H21" i="25"/>
  <c r="G21" i="25"/>
  <c r="R46" i="24"/>
  <c r="Q46" i="24"/>
  <c r="M46" i="24"/>
  <c r="L46" i="24"/>
  <c r="H46" i="24"/>
  <c r="G46" i="24"/>
  <c r="R45" i="24"/>
  <c r="Q45" i="24"/>
  <c r="M45" i="24"/>
  <c r="L45" i="24"/>
  <c r="H45" i="24"/>
  <c r="G45" i="24"/>
  <c r="R44" i="24"/>
  <c r="Q44" i="24"/>
  <c r="M44" i="24"/>
  <c r="L44" i="24"/>
  <c r="H44" i="24"/>
  <c r="G44" i="24"/>
  <c r="R43" i="24"/>
  <c r="Q43" i="24"/>
  <c r="M43" i="24"/>
  <c r="L43" i="24"/>
  <c r="H43" i="24"/>
  <c r="G43" i="24"/>
  <c r="R42" i="24"/>
  <c r="Q42" i="24"/>
  <c r="M42" i="24"/>
  <c r="L42" i="24"/>
  <c r="H42" i="24"/>
  <c r="G42" i="24"/>
  <c r="R41" i="24"/>
  <c r="Q41" i="24"/>
  <c r="M41" i="24"/>
  <c r="L41" i="24"/>
  <c r="H41" i="24"/>
  <c r="G41" i="24"/>
  <c r="R40" i="24"/>
  <c r="Q40" i="24"/>
  <c r="M40" i="24"/>
  <c r="L40" i="24"/>
  <c r="H40" i="24"/>
  <c r="G40" i="24"/>
  <c r="R39" i="24"/>
  <c r="Q39" i="24"/>
  <c r="M39" i="24"/>
  <c r="L39" i="24"/>
  <c r="H39" i="24"/>
  <c r="G39" i="24"/>
  <c r="R38" i="24"/>
  <c r="Q38" i="24"/>
  <c r="M38" i="24"/>
  <c r="L38" i="24"/>
  <c r="H38" i="24"/>
  <c r="G38" i="24"/>
  <c r="R37" i="24"/>
  <c r="Q37" i="24"/>
  <c r="M37" i="24"/>
  <c r="L37" i="24"/>
  <c r="H37" i="24"/>
  <c r="G37" i="24"/>
  <c r="R36" i="24"/>
  <c r="Q36" i="24"/>
  <c r="M36" i="24"/>
  <c r="L36" i="24"/>
  <c r="H36" i="24"/>
  <c r="G36" i="24"/>
  <c r="R35" i="24"/>
  <c r="Q35" i="24"/>
  <c r="M35" i="24"/>
  <c r="L35" i="24"/>
  <c r="H35" i="24"/>
  <c r="G35" i="24"/>
  <c r="R34" i="24"/>
  <c r="Q34" i="24"/>
  <c r="M34" i="24"/>
  <c r="L34" i="24"/>
  <c r="H34" i="24"/>
  <c r="G34" i="24"/>
  <c r="R33" i="24"/>
  <c r="Q33" i="24"/>
  <c r="M33" i="24"/>
  <c r="L33" i="24"/>
  <c r="H33" i="24"/>
  <c r="G33" i="24"/>
  <c r="R32" i="24"/>
  <c r="Q32" i="24"/>
  <c r="M32" i="24"/>
  <c r="L32" i="24"/>
  <c r="H32" i="24"/>
  <c r="G32" i="24"/>
  <c r="R31" i="24"/>
  <c r="Q31" i="24"/>
  <c r="M31" i="24"/>
  <c r="L31" i="24"/>
  <c r="H31" i="24"/>
  <c r="G31" i="24"/>
  <c r="R30" i="24"/>
  <c r="Q30" i="24"/>
  <c r="M30" i="24"/>
  <c r="L30" i="24"/>
  <c r="H30" i="24"/>
  <c r="G30" i="24"/>
  <c r="R29" i="24"/>
  <c r="Q29" i="24"/>
  <c r="M29" i="24"/>
  <c r="L29" i="24"/>
  <c r="H29" i="24"/>
  <c r="G29" i="24"/>
  <c r="R28" i="24"/>
  <c r="Q28" i="24"/>
  <c r="M28" i="24"/>
  <c r="L28" i="24"/>
  <c r="H28" i="24"/>
  <c r="G28" i="24"/>
  <c r="R27" i="24"/>
  <c r="Q27" i="24"/>
  <c r="M27" i="24"/>
  <c r="L27" i="24"/>
  <c r="H27" i="24"/>
  <c r="G27" i="24"/>
  <c r="R26" i="24"/>
  <c r="Q26" i="24"/>
  <c r="M26" i="24"/>
  <c r="L26" i="24"/>
  <c r="H26" i="24"/>
  <c r="G26" i="24"/>
  <c r="R25" i="24"/>
  <c r="Q25" i="24"/>
  <c r="M25" i="24"/>
  <c r="L25" i="24"/>
  <c r="H25" i="24"/>
  <c r="G25" i="24"/>
  <c r="R24" i="24"/>
  <c r="Q24" i="24"/>
  <c r="M24" i="24"/>
  <c r="L24" i="24"/>
  <c r="H24" i="24"/>
  <c r="G24" i="24"/>
  <c r="R23" i="24"/>
  <c r="Q23" i="24"/>
  <c r="M23" i="24"/>
  <c r="L23" i="24"/>
  <c r="H23" i="24"/>
  <c r="G23" i="24"/>
  <c r="R22" i="24"/>
  <c r="Q22" i="24"/>
  <c r="M22" i="24"/>
  <c r="L22" i="24"/>
  <c r="H22" i="24"/>
  <c r="G22" i="24"/>
  <c r="R21" i="24"/>
  <c r="Q21" i="24"/>
  <c r="M21" i="24"/>
  <c r="L21" i="24"/>
  <c r="H21" i="24"/>
  <c r="G21" i="24"/>
  <c r="R46" i="23"/>
  <c r="Q46" i="23"/>
  <c r="M46" i="23"/>
  <c r="L46" i="23"/>
  <c r="H46" i="23"/>
  <c r="G46" i="23"/>
  <c r="R45" i="23"/>
  <c r="Q45" i="23"/>
  <c r="M45" i="23"/>
  <c r="L45" i="23"/>
  <c r="H45" i="23"/>
  <c r="G45" i="23"/>
  <c r="R44" i="23"/>
  <c r="Q44" i="23"/>
  <c r="M44" i="23"/>
  <c r="L44" i="23"/>
  <c r="H44" i="23"/>
  <c r="G44" i="23"/>
  <c r="R43" i="23"/>
  <c r="Q43" i="23"/>
  <c r="M43" i="23"/>
  <c r="L43" i="23"/>
  <c r="H43" i="23"/>
  <c r="G43" i="23"/>
  <c r="R42" i="23"/>
  <c r="Q42" i="23"/>
  <c r="M42" i="23"/>
  <c r="L42" i="23"/>
  <c r="H42" i="23"/>
  <c r="G42" i="23"/>
  <c r="R41" i="23"/>
  <c r="Q41" i="23"/>
  <c r="M41" i="23"/>
  <c r="L41" i="23"/>
  <c r="H41" i="23"/>
  <c r="G41" i="23"/>
  <c r="R40" i="23"/>
  <c r="Q40" i="23"/>
  <c r="M40" i="23"/>
  <c r="L40" i="23"/>
  <c r="H40" i="23"/>
  <c r="G40" i="23"/>
  <c r="R39" i="23"/>
  <c r="Q39" i="23"/>
  <c r="M39" i="23"/>
  <c r="L39" i="23"/>
  <c r="H39" i="23"/>
  <c r="G39" i="23"/>
  <c r="R38" i="23"/>
  <c r="Q38" i="23"/>
  <c r="M38" i="23"/>
  <c r="L38" i="23"/>
  <c r="H38" i="23"/>
  <c r="G38" i="23"/>
  <c r="R37" i="23"/>
  <c r="Q37" i="23"/>
  <c r="M37" i="23"/>
  <c r="L37" i="23"/>
  <c r="H37" i="23"/>
  <c r="G37" i="23"/>
  <c r="R36" i="23"/>
  <c r="Q36" i="23"/>
  <c r="M36" i="23"/>
  <c r="L36" i="23"/>
  <c r="H36" i="23"/>
  <c r="G36" i="23"/>
  <c r="R35" i="23"/>
  <c r="Q35" i="23"/>
  <c r="M35" i="23"/>
  <c r="L35" i="23"/>
  <c r="H35" i="23"/>
  <c r="G35" i="23"/>
  <c r="R34" i="23"/>
  <c r="Q34" i="23"/>
  <c r="M34" i="23"/>
  <c r="L34" i="23"/>
  <c r="H34" i="23"/>
  <c r="G34" i="23"/>
  <c r="R33" i="23"/>
  <c r="Q33" i="23"/>
  <c r="M33" i="23"/>
  <c r="L33" i="23"/>
  <c r="H33" i="23"/>
  <c r="G33" i="23"/>
  <c r="R32" i="23"/>
  <c r="Q32" i="23"/>
  <c r="M32" i="23"/>
  <c r="L32" i="23"/>
  <c r="H32" i="23"/>
  <c r="G32" i="23"/>
  <c r="R31" i="23"/>
  <c r="Q31" i="23"/>
  <c r="M31" i="23"/>
  <c r="L31" i="23"/>
  <c r="H31" i="23"/>
  <c r="G31" i="23"/>
  <c r="R30" i="23"/>
  <c r="Q30" i="23"/>
  <c r="M30" i="23"/>
  <c r="L30" i="23"/>
  <c r="H30" i="23"/>
  <c r="G30" i="23"/>
  <c r="R29" i="23"/>
  <c r="Q29" i="23"/>
  <c r="M29" i="23"/>
  <c r="L29" i="23"/>
  <c r="H29" i="23"/>
  <c r="G29" i="23"/>
  <c r="R28" i="23"/>
  <c r="Q28" i="23"/>
  <c r="M28" i="23"/>
  <c r="L28" i="23"/>
  <c r="H28" i="23"/>
  <c r="G28" i="23"/>
  <c r="R27" i="23"/>
  <c r="Q27" i="23"/>
  <c r="M27" i="23"/>
  <c r="L27" i="23"/>
  <c r="H27" i="23"/>
  <c r="G27" i="23"/>
  <c r="R26" i="23"/>
  <c r="Q26" i="23"/>
  <c r="M26" i="23"/>
  <c r="L26" i="23"/>
  <c r="H26" i="23"/>
  <c r="G26" i="23"/>
  <c r="R25" i="23"/>
  <c r="Q25" i="23"/>
  <c r="M25" i="23"/>
  <c r="L25" i="23"/>
  <c r="H25" i="23"/>
  <c r="G25" i="23"/>
  <c r="R24" i="23"/>
  <c r="Q24" i="23"/>
  <c r="M24" i="23"/>
  <c r="L24" i="23"/>
  <c r="H24" i="23"/>
  <c r="G24" i="23"/>
  <c r="R23" i="23"/>
  <c r="Q23" i="23"/>
  <c r="M23" i="23"/>
  <c r="L23" i="23"/>
  <c r="H23" i="23"/>
  <c r="G23" i="23"/>
  <c r="R22" i="23"/>
  <c r="Q22" i="23"/>
  <c r="M22" i="23"/>
  <c r="L22" i="23"/>
  <c r="H22" i="23"/>
  <c r="G22" i="23"/>
  <c r="R21" i="23"/>
  <c r="Q21" i="23"/>
  <c r="M21" i="23"/>
  <c r="L21" i="23"/>
  <c r="H21" i="23"/>
  <c r="G21" i="23"/>
  <c r="R46" i="22"/>
  <c r="Q46" i="22"/>
  <c r="M46" i="22"/>
  <c r="L46" i="22"/>
  <c r="H46" i="22"/>
  <c r="G46" i="22"/>
  <c r="R45" i="22"/>
  <c r="Q45" i="22"/>
  <c r="M45" i="22"/>
  <c r="L45" i="22"/>
  <c r="H45" i="22"/>
  <c r="G45" i="22"/>
  <c r="R44" i="22"/>
  <c r="Q44" i="22"/>
  <c r="M44" i="22"/>
  <c r="L44" i="22"/>
  <c r="H44" i="22"/>
  <c r="G44" i="22"/>
  <c r="R43" i="22"/>
  <c r="Q43" i="22"/>
  <c r="M43" i="22"/>
  <c r="L43" i="22"/>
  <c r="H43" i="22"/>
  <c r="G43" i="22"/>
  <c r="R42" i="22"/>
  <c r="Q42" i="22"/>
  <c r="M42" i="22"/>
  <c r="L42" i="22"/>
  <c r="H42" i="22"/>
  <c r="G42" i="22"/>
  <c r="R41" i="22"/>
  <c r="Q41" i="22"/>
  <c r="M41" i="22"/>
  <c r="L41" i="22"/>
  <c r="H41" i="22"/>
  <c r="G41" i="22"/>
  <c r="R40" i="22"/>
  <c r="Q40" i="22"/>
  <c r="M40" i="22"/>
  <c r="L40" i="22"/>
  <c r="H40" i="22"/>
  <c r="G40" i="22"/>
  <c r="R39" i="22"/>
  <c r="Q39" i="22"/>
  <c r="M39" i="22"/>
  <c r="L39" i="22"/>
  <c r="H39" i="22"/>
  <c r="G39" i="22"/>
  <c r="R38" i="22"/>
  <c r="Q38" i="22"/>
  <c r="M38" i="22"/>
  <c r="L38" i="22"/>
  <c r="H38" i="22"/>
  <c r="G38" i="22"/>
  <c r="R37" i="22"/>
  <c r="Q37" i="22"/>
  <c r="M37" i="22"/>
  <c r="L37" i="22"/>
  <c r="H37" i="22"/>
  <c r="G37" i="22"/>
  <c r="R36" i="22"/>
  <c r="Q36" i="22"/>
  <c r="M36" i="22"/>
  <c r="L36" i="22"/>
  <c r="H36" i="22"/>
  <c r="G36" i="22"/>
  <c r="R35" i="22"/>
  <c r="Q35" i="22"/>
  <c r="M35" i="22"/>
  <c r="L35" i="22"/>
  <c r="H35" i="22"/>
  <c r="G35" i="22"/>
  <c r="R34" i="22"/>
  <c r="Q34" i="22"/>
  <c r="M34" i="22"/>
  <c r="L34" i="22"/>
  <c r="H34" i="22"/>
  <c r="G34" i="22"/>
  <c r="R33" i="22"/>
  <c r="Q33" i="22"/>
  <c r="M33" i="22"/>
  <c r="L33" i="22"/>
  <c r="H33" i="22"/>
  <c r="G33" i="22"/>
  <c r="R32" i="22"/>
  <c r="Q32" i="22"/>
  <c r="M32" i="22"/>
  <c r="L32" i="22"/>
  <c r="H32" i="22"/>
  <c r="G32" i="22"/>
  <c r="R31" i="22"/>
  <c r="Q31" i="22"/>
  <c r="M31" i="22"/>
  <c r="L31" i="22"/>
  <c r="H31" i="22"/>
  <c r="G31" i="22"/>
  <c r="R30" i="22"/>
  <c r="Q30" i="22"/>
  <c r="M30" i="22"/>
  <c r="L30" i="22"/>
  <c r="H30" i="22"/>
  <c r="G30" i="22"/>
  <c r="R29" i="22"/>
  <c r="Q29" i="22"/>
  <c r="M29" i="22"/>
  <c r="L29" i="22"/>
  <c r="H29" i="22"/>
  <c r="G29" i="22"/>
  <c r="R28" i="22"/>
  <c r="Q28" i="22"/>
  <c r="M28" i="22"/>
  <c r="L28" i="22"/>
  <c r="H28" i="22"/>
  <c r="G28" i="22"/>
  <c r="R27" i="22"/>
  <c r="Q27" i="22"/>
  <c r="M27" i="22"/>
  <c r="L27" i="22"/>
  <c r="H27" i="22"/>
  <c r="G27" i="22"/>
  <c r="R26" i="22"/>
  <c r="Q26" i="22"/>
  <c r="M26" i="22"/>
  <c r="L26" i="22"/>
  <c r="H26" i="22"/>
  <c r="G26" i="22"/>
  <c r="R25" i="22"/>
  <c r="Q25" i="22"/>
  <c r="M25" i="22"/>
  <c r="L25" i="22"/>
  <c r="H25" i="22"/>
  <c r="G25" i="22"/>
  <c r="R24" i="22"/>
  <c r="Q24" i="22"/>
  <c r="M24" i="22"/>
  <c r="L24" i="22"/>
  <c r="H24" i="22"/>
  <c r="G24" i="22"/>
  <c r="R23" i="22"/>
  <c r="Q23" i="22"/>
  <c r="M23" i="22"/>
  <c r="L23" i="22"/>
  <c r="H23" i="22"/>
  <c r="G23" i="22"/>
  <c r="R22" i="22"/>
  <c r="Q22" i="22"/>
  <c r="M22" i="22"/>
  <c r="L22" i="22"/>
  <c r="H22" i="22"/>
  <c r="G22" i="22"/>
  <c r="R21" i="22"/>
  <c r="Q21" i="22"/>
  <c r="M21" i="22"/>
  <c r="L21" i="22"/>
  <c r="H21" i="22"/>
  <c r="G21" i="22"/>
  <c r="R46" i="21"/>
  <c r="Q46" i="21"/>
  <c r="M46" i="21"/>
  <c r="L46" i="21"/>
  <c r="H46" i="21"/>
  <c r="G46" i="21"/>
  <c r="R45" i="21"/>
  <c r="Q45" i="21"/>
  <c r="M45" i="21"/>
  <c r="L45" i="21"/>
  <c r="H45" i="21"/>
  <c r="G45" i="21"/>
  <c r="R44" i="21"/>
  <c r="Q44" i="21"/>
  <c r="M44" i="21"/>
  <c r="L44" i="21"/>
  <c r="H44" i="21"/>
  <c r="G44" i="21"/>
  <c r="R43" i="21"/>
  <c r="Q43" i="21"/>
  <c r="M43" i="21"/>
  <c r="L43" i="21"/>
  <c r="H43" i="21"/>
  <c r="G43" i="21"/>
  <c r="R42" i="21"/>
  <c r="Q42" i="21"/>
  <c r="M42" i="21"/>
  <c r="L42" i="21"/>
  <c r="H42" i="21"/>
  <c r="G42" i="21"/>
  <c r="R41" i="21"/>
  <c r="Q41" i="21"/>
  <c r="M41" i="21"/>
  <c r="L41" i="21"/>
  <c r="H41" i="21"/>
  <c r="G41" i="21"/>
  <c r="R40" i="21"/>
  <c r="Q40" i="21"/>
  <c r="M40" i="21"/>
  <c r="L40" i="21"/>
  <c r="H40" i="21"/>
  <c r="G40" i="21"/>
  <c r="R39" i="21"/>
  <c r="Q39" i="21"/>
  <c r="M39" i="21"/>
  <c r="L39" i="21"/>
  <c r="H39" i="21"/>
  <c r="G39" i="21"/>
  <c r="R38" i="21"/>
  <c r="Q38" i="21"/>
  <c r="M38" i="21"/>
  <c r="L38" i="21"/>
  <c r="H38" i="21"/>
  <c r="G38" i="21"/>
  <c r="R37" i="21"/>
  <c r="Q37" i="21"/>
  <c r="M37" i="21"/>
  <c r="L37" i="21"/>
  <c r="H37" i="21"/>
  <c r="G37" i="21"/>
  <c r="R36" i="21"/>
  <c r="Q36" i="21"/>
  <c r="M36" i="21"/>
  <c r="L36" i="21"/>
  <c r="H36" i="21"/>
  <c r="G36" i="21"/>
  <c r="R35" i="21"/>
  <c r="Q35" i="21"/>
  <c r="M35" i="21"/>
  <c r="L35" i="21"/>
  <c r="H35" i="21"/>
  <c r="G35" i="21"/>
  <c r="R34" i="21"/>
  <c r="Q34" i="21"/>
  <c r="M34" i="21"/>
  <c r="L34" i="21"/>
  <c r="H34" i="21"/>
  <c r="G34" i="21"/>
  <c r="R33" i="21"/>
  <c r="Q33" i="21"/>
  <c r="M33" i="21"/>
  <c r="L33" i="21"/>
  <c r="H33" i="21"/>
  <c r="G33" i="21"/>
  <c r="R32" i="21"/>
  <c r="Q32" i="21"/>
  <c r="M32" i="21"/>
  <c r="L32" i="21"/>
  <c r="H32" i="21"/>
  <c r="G32" i="21"/>
  <c r="R31" i="21"/>
  <c r="Q31" i="21"/>
  <c r="M31" i="21"/>
  <c r="L31" i="21"/>
  <c r="H31" i="21"/>
  <c r="G31" i="21"/>
  <c r="R30" i="21"/>
  <c r="Q30" i="21"/>
  <c r="M30" i="21"/>
  <c r="L30" i="21"/>
  <c r="H30" i="21"/>
  <c r="G30" i="21"/>
  <c r="R29" i="21"/>
  <c r="Q29" i="21"/>
  <c r="M29" i="21"/>
  <c r="L29" i="21"/>
  <c r="H29" i="21"/>
  <c r="G29" i="21"/>
  <c r="R28" i="21"/>
  <c r="Q28" i="21"/>
  <c r="M28" i="21"/>
  <c r="L28" i="21"/>
  <c r="H28" i="21"/>
  <c r="G28" i="21"/>
  <c r="R27" i="21"/>
  <c r="Q27" i="21"/>
  <c r="M27" i="21"/>
  <c r="L27" i="21"/>
  <c r="H27" i="21"/>
  <c r="G27" i="21"/>
  <c r="R26" i="21"/>
  <c r="Q26" i="21"/>
  <c r="M26" i="21"/>
  <c r="L26" i="21"/>
  <c r="H26" i="21"/>
  <c r="G26" i="21"/>
  <c r="R25" i="21"/>
  <c r="Q25" i="21"/>
  <c r="M25" i="21"/>
  <c r="L25" i="21"/>
  <c r="H25" i="21"/>
  <c r="G25" i="21"/>
  <c r="R24" i="21"/>
  <c r="Q24" i="21"/>
  <c r="M24" i="21"/>
  <c r="L24" i="21"/>
  <c r="H24" i="21"/>
  <c r="G24" i="21"/>
  <c r="R23" i="21"/>
  <c r="Q23" i="21"/>
  <c r="M23" i="21"/>
  <c r="L23" i="21"/>
  <c r="H23" i="21"/>
  <c r="G23" i="21"/>
  <c r="R22" i="21"/>
  <c r="Q22" i="21"/>
  <c r="M22" i="21"/>
  <c r="L22" i="21"/>
  <c r="H22" i="21"/>
  <c r="G22" i="21"/>
  <c r="R21" i="21"/>
  <c r="Q21" i="21"/>
  <c r="M21" i="21"/>
  <c r="L21" i="21"/>
  <c r="H21" i="21"/>
  <c r="G21" i="21"/>
  <c r="R46" i="20"/>
  <c r="Q46" i="20"/>
  <c r="M46" i="20"/>
  <c r="L46" i="20"/>
  <c r="H46" i="20"/>
  <c r="G46" i="20"/>
  <c r="R45" i="20"/>
  <c r="Q45" i="20"/>
  <c r="M45" i="20"/>
  <c r="L45" i="20"/>
  <c r="H45" i="20"/>
  <c r="G45" i="20"/>
  <c r="R44" i="20"/>
  <c r="Q44" i="20"/>
  <c r="M44" i="20"/>
  <c r="L44" i="20"/>
  <c r="H44" i="20"/>
  <c r="G44" i="20"/>
  <c r="R43" i="20"/>
  <c r="Q43" i="20"/>
  <c r="M43" i="20"/>
  <c r="L43" i="20"/>
  <c r="H43" i="20"/>
  <c r="G43" i="20"/>
  <c r="R42" i="20"/>
  <c r="Q42" i="20"/>
  <c r="M42" i="20"/>
  <c r="L42" i="20"/>
  <c r="H42" i="20"/>
  <c r="G42" i="20"/>
  <c r="R41" i="20"/>
  <c r="Q41" i="20"/>
  <c r="M41" i="20"/>
  <c r="L41" i="20"/>
  <c r="H41" i="20"/>
  <c r="G41" i="20"/>
  <c r="R40" i="20"/>
  <c r="Q40" i="20"/>
  <c r="M40" i="20"/>
  <c r="L40" i="20"/>
  <c r="H40" i="20"/>
  <c r="G40" i="20"/>
  <c r="R39" i="20"/>
  <c r="Q39" i="20"/>
  <c r="M39" i="20"/>
  <c r="L39" i="20"/>
  <c r="H39" i="20"/>
  <c r="G39" i="20"/>
  <c r="R38" i="20"/>
  <c r="Q38" i="20"/>
  <c r="M38" i="20"/>
  <c r="L38" i="20"/>
  <c r="H38" i="20"/>
  <c r="G38" i="20"/>
  <c r="R37" i="20"/>
  <c r="Q37" i="20"/>
  <c r="M37" i="20"/>
  <c r="L37" i="20"/>
  <c r="H37" i="20"/>
  <c r="G37" i="20"/>
  <c r="R36" i="20"/>
  <c r="Q36" i="20"/>
  <c r="M36" i="20"/>
  <c r="L36" i="20"/>
  <c r="H36" i="20"/>
  <c r="G36" i="20"/>
  <c r="R35" i="20"/>
  <c r="Q35" i="20"/>
  <c r="M35" i="20"/>
  <c r="L35" i="20"/>
  <c r="H35" i="20"/>
  <c r="G35" i="20"/>
  <c r="R34" i="20"/>
  <c r="Q34" i="20"/>
  <c r="M34" i="20"/>
  <c r="L34" i="20"/>
  <c r="H34" i="20"/>
  <c r="G34" i="20"/>
  <c r="R33" i="20"/>
  <c r="Q33" i="20"/>
  <c r="M33" i="20"/>
  <c r="L33" i="20"/>
  <c r="H33" i="20"/>
  <c r="G33" i="20"/>
  <c r="R32" i="20"/>
  <c r="Q32" i="20"/>
  <c r="M32" i="20"/>
  <c r="L32" i="20"/>
  <c r="H32" i="20"/>
  <c r="G32" i="20"/>
  <c r="R31" i="20"/>
  <c r="Q31" i="20"/>
  <c r="M31" i="20"/>
  <c r="L31" i="20"/>
  <c r="H31" i="20"/>
  <c r="G31" i="20"/>
  <c r="R30" i="20"/>
  <c r="Q30" i="20"/>
  <c r="M30" i="20"/>
  <c r="L30" i="20"/>
  <c r="H30" i="20"/>
  <c r="G30" i="20"/>
  <c r="R29" i="20"/>
  <c r="Q29" i="20"/>
  <c r="M29" i="20"/>
  <c r="L29" i="20"/>
  <c r="H29" i="20"/>
  <c r="G29" i="20"/>
  <c r="R28" i="20"/>
  <c r="Q28" i="20"/>
  <c r="M28" i="20"/>
  <c r="L28" i="20"/>
  <c r="H28" i="20"/>
  <c r="G28" i="20"/>
  <c r="R27" i="20"/>
  <c r="Q27" i="20"/>
  <c r="M27" i="20"/>
  <c r="L27" i="20"/>
  <c r="H27" i="20"/>
  <c r="G27" i="20"/>
  <c r="R26" i="20"/>
  <c r="Q26" i="20"/>
  <c r="M26" i="20"/>
  <c r="L26" i="20"/>
  <c r="H26" i="20"/>
  <c r="G26" i="20"/>
  <c r="R25" i="20"/>
  <c r="Q25" i="20"/>
  <c r="M25" i="20"/>
  <c r="L25" i="20"/>
  <c r="H25" i="20"/>
  <c r="G25" i="20"/>
  <c r="R24" i="20"/>
  <c r="Q24" i="20"/>
  <c r="M24" i="20"/>
  <c r="L24" i="20"/>
  <c r="H24" i="20"/>
  <c r="G24" i="20"/>
  <c r="R23" i="20"/>
  <c r="Q23" i="20"/>
  <c r="M23" i="20"/>
  <c r="L23" i="20"/>
  <c r="H23" i="20"/>
  <c r="G23" i="20"/>
  <c r="R22" i="20"/>
  <c r="Q22" i="20"/>
  <c r="M22" i="20"/>
  <c r="L22" i="20"/>
  <c r="H22" i="20"/>
  <c r="G22" i="20"/>
  <c r="R21" i="20"/>
  <c r="Q21" i="20"/>
  <c r="M21" i="20"/>
  <c r="L21" i="20"/>
  <c r="H21" i="20"/>
  <c r="G21" i="20"/>
  <c r="R46" i="19"/>
  <c r="Q46" i="19"/>
  <c r="M46" i="19"/>
  <c r="L46" i="19"/>
  <c r="H46" i="19"/>
  <c r="G46" i="19"/>
  <c r="R45" i="19"/>
  <c r="Q45" i="19"/>
  <c r="M45" i="19"/>
  <c r="L45" i="19"/>
  <c r="H45" i="19"/>
  <c r="G45" i="19"/>
  <c r="R44" i="19"/>
  <c r="Q44" i="19"/>
  <c r="M44" i="19"/>
  <c r="L44" i="19"/>
  <c r="H44" i="19"/>
  <c r="G44" i="19"/>
  <c r="R43" i="19"/>
  <c r="Q43" i="19"/>
  <c r="M43" i="19"/>
  <c r="L43" i="19"/>
  <c r="H43" i="19"/>
  <c r="G43" i="19"/>
  <c r="R42" i="19"/>
  <c r="Q42" i="19"/>
  <c r="M42" i="19"/>
  <c r="L42" i="19"/>
  <c r="H42" i="19"/>
  <c r="G42" i="19"/>
  <c r="R41" i="19"/>
  <c r="Q41" i="19"/>
  <c r="M41" i="19"/>
  <c r="L41" i="19"/>
  <c r="H41" i="19"/>
  <c r="G41" i="19"/>
  <c r="R40" i="19"/>
  <c r="Q40" i="19"/>
  <c r="M40" i="19"/>
  <c r="L40" i="19"/>
  <c r="H40" i="19"/>
  <c r="G40" i="19"/>
  <c r="R39" i="19"/>
  <c r="Q39" i="19"/>
  <c r="M39" i="19"/>
  <c r="L39" i="19"/>
  <c r="H39" i="19"/>
  <c r="G39" i="19"/>
  <c r="R38" i="19"/>
  <c r="Q38" i="19"/>
  <c r="M38" i="19"/>
  <c r="L38" i="19"/>
  <c r="H38" i="19"/>
  <c r="G38" i="19"/>
  <c r="R37" i="19"/>
  <c r="Q37" i="19"/>
  <c r="M37" i="19"/>
  <c r="L37" i="19"/>
  <c r="H37" i="19"/>
  <c r="G37" i="19"/>
  <c r="R36" i="19"/>
  <c r="Q36" i="19"/>
  <c r="M36" i="19"/>
  <c r="L36" i="19"/>
  <c r="H36" i="19"/>
  <c r="G36" i="19"/>
  <c r="R35" i="19"/>
  <c r="Q35" i="19"/>
  <c r="M35" i="19"/>
  <c r="L35" i="19"/>
  <c r="H35" i="19"/>
  <c r="G35" i="19"/>
  <c r="R34" i="19"/>
  <c r="Q34" i="19"/>
  <c r="M34" i="19"/>
  <c r="L34" i="19"/>
  <c r="H34" i="19"/>
  <c r="G34" i="19"/>
  <c r="R33" i="19"/>
  <c r="Q33" i="19"/>
  <c r="M33" i="19"/>
  <c r="L33" i="19"/>
  <c r="H33" i="19"/>
  <c r="G33" i="19"/>
  <c r="R32" i="19"/>
  <c r="Q32" i="19"/>
  <c r="M32" i="19"/>
  <c r="L32" i="19"/>
  <c r="H32" i="19"/>
  <c r="G32" i="19"/>
  <c r="R31" i="19"/>
  <c r="Q31" i="19"/>
  <c r="M31" i="19"/>
  <c r="L31" i="19"/>
  <c r="H31" i="19"/>
  <c r="G31" i="19"/>
  <c r="R30" i="19"/>
  <c r="Q30" i="19"/>
  <c r="M30" i="19"/>
  <c r="L30" i="19"/>
  <c r="H30" i="19"/>
  <c r="G30" i="19"/>
  <c r="R29" i="19"/>
  <c r="Q29" i="19"/>
  <c r="M29" i="19"/>
  <c r="L29" i="19"/>
  <c r="H29" i="19"/>
  <c r="G29" i="19"/>
  <c r="R28" i="19"/>
  <c r="Q28" i="19"/>
  <c r="M28" i="19"/>
  <c r="L28" i="19"/>
  <c r="H28" i="19"/>
  <c r="G28" i="19"/>
  <c r="R27" i="19"/>
  <c r="Q27" i="19"/>
  <c r="M27" i="19"/>
  <c r="L27" i="19"/>
  <c r="H27" i="19"/>
  <c r="G27" i="19"/>
  <c r="R26" i="19"/>
  <c r="Q26" i="19"/>
  <c r="M26" i="19"/>
  <c r="L26" i="19"/>
  <c r="H26" i="19"/>
  <c r="G26" i="19"/>
  <c r="R25" i="19"/>
  <c r="Q25" i="19"/>
  <c r="M25" i="19"/>
  <c r="L25" i="19"/>
  <c r="H25" i="19"/>
  <c r="G25" i="19"/>
  <c r="R24" i="19"/>
  <c r="Q24" i="19"/>
  <c r="M24" i="19"/>
  <c r="L24" i="19"/>
  <c r="H24" i="19"/>
  <c r="G24" i="19"/>
  <c r="R23" i="19"/>
  <c r="Q23" i="19"/>
  <c r="M23" i="19"/>
  <c r="L23" i="19"/>
  <c r="H23" i="19"/>
  <c r="G23" i="19"/>
  <c r="R22" i="19"/>
  <c r="Q22" i="19"/>
  <c r="M22" i="19"/>
  <c r="L22" i="19"/>
  <c r="H22" i="19"/>
  <c r="G22" i="19"/>
  <c r="R21" i="19"/>
  <c r="Q21" i="19"/>
  <c r="M21" i="19"/>
  <c r="L21" i="19"/>
  <c r="H21" i="19"/>
  <c r="G21" i="19"/>
  <c r="R46" i="18"/>
  <c r="Q46" i="18"/>
  <c r="M46" i="18"/>
  <c r="L46" i="18"/>
  <c r="H46" i="18"/>
  <c r="G46" i="18"/>
  <c r="R45" i="18"/>
  <c r="Q45" i="18"/>
  <c r="M45" i="18"/>
  <c r="L45" i="18"/>
  <c r="H45" i="18"/>
  <c r="G45" i="18"/>
  <c r="R44" i="18"/>
  <c r="Q44" i="18"/>
  <c r="M44" i="18"/>
  <c r="L44" i="18"/>
  <c r="H44" i="18"/>
  <c r="G44" i="18"/>
  <c r="R43" i="18"/>
  <c r="Q43" i="18"/>
  <c r="M43" i="18"/>
  <c r="L43" i="18"/>
  <c r="H43" i="18"/>
  <c r="G43" i="18"/>
  <c r="R42" i="18"/>
  <c r="Q42" i="18"/>
  <c r="M42" i="18"/>
  <c r="L42" i="18"/>
  <c r="H42" i="18"/>
  <c r="G42" i="18"/>
  <c r="R41" i="18"/>
  <c r="Q41" i="18"/>
  <c r="M41" i="18"/>
  <c r="L41" i="18"/>
  <c r="H41" i="18"/>
  <c r="G41" i="18"/>
  <c r="R40" i="18"/>
  <c r="Q40" i="18"/>
  <c r="M40" i="18"/>
  <c r="L40" i="18"/>
  <c r="H40" i="18"/>
  <c r="G40" i="18"/>
  <c r="R39" i="18"/>
  <c r="Q39" i="18"/>
  <c r="M39" i="18"/>
  <c r="L39" i="18"/>
  <c r="H39" i="18"/>
  <c r="G39" i="18"/>
  <c r="R38" i="18"/>
  <c r="Q38" i="18"/>
  <c r="M38" i="18"/>
  <c r="L38" i="18"/>
  <c r="H38" i="18"/>
  <c r="G38" i="18"/>
  <c r="R37" i="18"/>
  <c r="Q37" i="18"/>
  <c r="M37" i="18"/>
  <c r="L37" i="18"/>
  <c r="H37" i="18"/>
  <c r="G37" i="18"/>
  <c r="R36" i="18"/>
  <c r="Q36" i="18"/>
  <c r="M36" i="18"/>
  <c r="L36" i="18"/>
  <c r="H36" i="18"/>
  <c r="G36" i="18"/>
  <c r="R35" i="18"/>
  <c r="Q35" i="18"/>
  <c r="M35" i="18"/>
  <c r="L35" i="18"/>
  <c r="H35" i="18"/>
  <c r="G35" i="18"/>
  <c r="R34" i="18"/>
  <c r="Q34" i="18"/>
  <c r="M34" i="18"/>
  <c r="L34" i="18"/>
  <c r="H34" i="18"/>
  <c r="G34" i="18"/>
  <c r="R33" i="18"/>
  <c r="Q33" i="18"/>
  <c r="M33" i="18"/>
  <c r="L33" i="18"/>
  <c r="H33" i="18"/>
  <c r="G33" i="18"/>
  <c r="R32" i="18"/>
  <c r="Q32" i="18"/>
  <c r="M32" i="18"/>
  <c r="L32" i="18"/>
  <c r="H32" i="18"/>
  <c r="G32" i="18"/>
  <c r="R31" i="18"/>
  <c r="Q31" i="18"/>
  <c r="M31" i="18"/>
  <c r="L31" i="18"/>
  <c r="H31" i="18"/>
  <c r="G31" i="18"/>
  <c r="R30" i="18"/>
  <c r="Q30" i="18"/>
  <c r="M30" i="18"/>
  <c r="L30" i="18"/>
  <c r="H30" i="18"/>
  <c r="G30" i="18"/>
  <c r="R29" i="18"/>
  <c r="Q29" i="18"/>
  <c r="M29" i="18"/>
  <c r="L29" i="18"/>
  <c r="H29" i="18"/>
  <c r="G29" i="18"/>
  <c r="R28" i="18"/>
  <c r="Q28" i="18"/>
  <c r="M28" i="18"/>
  <c r="L28" i="18"/>
  <c r="H28" i="18"/>
  <c r="G28" i="18"/>
  <c r="R27" i="18"/>
  <c r="Q27" i="18"/>
  <c r="M27" i="18"/>
  <c r="L27" i="18"/>
  <c r="H27" i="18"/>
  <c r="G27" i="18"/>
  <c r="R26" i="18"/>
  <c r="Q26" i="18"/>
  <c r="M26" i="18"/>
  <c r="L26" i="18"/>
  <c r="H26" i="18"/>
  <c r="G26" i="18"/>
  <c r="R25" i="18"/>
  <c r="Q25" i="18"/>
  <c r="M25" i="18"/>
  <c r="L25" i="18"/>
  <c r="H25" i="18"/>
  <c r="G25" i="18"/>
  <c r="R24" i="18"/>
  <c r="Q24" i="18"/>
  <c r="M24" i="18"/>
  <c r="L24" i="18"/>
  <c r="H24" i="18"/>
  <c r="G24" i="18"/>
  <c r="R23" i="18"/>
  <c r="Q23" i="18"/>
  <c r="M23" i="18"/>
  <c r="L23" i="18"/>
  <c r="H23" i="18"/>
  <c r="G23" i="18"/>
  <c r="R22" i="18"/>
  <c r="Q22" i="18"/>
  <c r="M22" i="18"/>
  <c r="L22" i="18"/>
  <c r="H22" i="18"/>
  <c r="G22" i="18"/>
  <c r="R21" i="18"/>
  <c r="Q21" i="18"/>
  <c r="M21" i="18"/>
  <c r="L21" i="18"/>
  <c r="H21" i="18"/>
  <c r="G21" i="18"/>
  <c r="R46" i="17"/>
  <c r="Q46" i="17"/>
  <c r="M46" i="17"/>
  <c r="L46" i="17"/>
  <c r="H46" i="17"/>
  <c r="G46" i="17"/>
  <c r="R45" i="17"/>
  <c r="Q45" i="17"/>
  <c r="M45" i="17"/>
  <c r="L45" i="17"/>
  <c r="H45" i="17"/>
  <c r="G45" i="17"/>
  <c r="R44" i="17"/>
  <c r="Q44" i="17"/>
  <c r="M44" i="17"/>
  <c r="L44" i="17"/>
  <c r="H44" i="17"/>
  <c r="G44" i="17"/>
  <c r="R43" i="17"/>
  <c r="Q43" i="17"/>
  <c r="M43" i="17"/>
  <c r="L43" i="17"/>
  <c r="H43" i="17"/>
  <c r="G43" i="17"/>
  <c r="R42" i="17"/>
  <c r="Q42" i="17"/>
  <c r="M42" i="17"/>
  <c r="L42" i="17"/>
  <c r="H42" i="17"/>
  <c r="G42" i="17"/>
  <c r="R41" i="17"/>
  <c r="Q41" i="17"/>
  <c r="M41" i="17"/>
  <c r="L41" i="17"/>
  <c r="H41" i="17"/>
  <c r="G41" i="17"/>
  <c r="R40" i="17"/>
  <c r="Q40" i="17"/>
  <c r="M40" i="17"/>
  <c r="L40" i="17"/>
  <c r="H40" i="17"/>
  <c r="G40" i="17"/>
  <c r="R39" i="17"/>
  <c r="Q39" i="17"/>
  <c r="M39" i="17"/>
  <c r="L39" i="17"/>
  <c r="H39" i="17"/>
  <c r="G39" i="17"/>
  <c r="R38" i="17"/>
  <c r="Q38" i="17"/>
  <c r="M38" i="17"/>
  <c r="L38" i="17"/>
  <c r="H38" i="17"/>
  <c r="G38" i="17"/>
  <c r="R37" i="17"/>
  <c r="Q37" i="17"/>
  <c r="M37" i="17"/>
  <c r="L37" i="17"/>
  <c r="H37" i="17"/>
  <c r="G37" i="17"/>
  <c r="R36" i="17"/>
  <c r="Q36" i="17"/>
  <c r="M36" i="17"/>
  <c r="L36" i="17"/>
  <c r="H36" i="17"/>
  <c r="G36" i="17"/>
  <c r="R35" i="17"/>
  <c r="Q35" i="17"/>
  <c r="M35" i="17"/>
  <c r="L35" i="17"/>
  <c r="H35" i="17"/>
  <c r="G35" i="17"/>
  <c r="R34" i="17"/>
  <c r="Q34" i="17"/>
  <c r="M34" i="17"/>
  <c r="L34" i="17"/>
  <c r="H34" i="17"/>
  <c r="G34" i="17"/>
  <c r="R33" i="17"/>
  <c r="Q33" i="17"/>
  <c r="M33" i="17"/>
  <c r="L33" i="17"/>
  <c r="H33" i="17"/>
  <c r="G33" i="17"/>
  <c r="R32" i="17"/>
  <c r="Q32" i="17"/>
  <c r="M32" i="17"/>
  <c r="L32" i="17"/>
  <c r="H32" i="17"/>
  <c r="G32" i="17"/>
  <c r="R31" i="17"/>
  <c r="Q31" i="17"/>
  <c r="M31" i="17"/>
  <c r="L31" i="17"/>
  <c r="H31" i="17"/>
  <c r="G31" i="17"/>
  <c r="R30" i="17"/>
  <c r="Q30" i="17"/>
  <c r="M30" i="17"/>
  <c r="L30" i="17"/>
  <c r="H30" i="17"/>
  <c r="G30" i="17"/>
  <c r="R29" i="17"/>
  <c r="Q29" i="17"/>
  <c r="M29" i="17"/>
  <c r="L29" i="17"/>
  <c r="H29" i="17"/>
  <c r="G29" i="17"/>
  <c r="R28" i="17"/>
  <c r="Q28" i="17"/>
  <c r="M28" i="17"/>
  <c r="L28" i="17"/>
  <c r="H28" i="17"/>
  <c r="G28" i="17"/>
  <c r="R27" i="17"/>
  <c r="Q27" i="17"/>
  <c r="M27" i="17"/>
  <c r="L27" i="17"/>
  <c r="H27" i="17"/>
  <c r="G27" i="17"/>
  <c r="R26" i="17"/>
  <c r="Q26" i="17"/>
  <c r="M26" i="17"/>
  <c r="L26" i="17"/>
  <c r="H26" i="17"/>
  <c r="G26" i="17"/>
  <c r="R25" i="17"/>
  <c r="Q25" i="17"/>
  <c r="M25" i="17"/>
  <c r="L25" i="17"/>
  <c r="H25" i="17"/>
  <c r="G25" i="17"/>
  <c r="R24" i="17"/>
  <c r="Q24" i="17"/>
  <c r="M24" i="17"/>
  <c r="L24" i="17"/>
  <c r="H24" i="17"/>
  <c r="G24" i="17"/>
  <c r="R23" i="17"/>
  <c r="Q23" i="17"/>
  <c r="M23" i="17"/>
  <c r="L23" i="17"/>
  <c r="H23" i="17"/>
  <c r="G23" i="17"/>
  <c r="R22" i="17"/>
  <c r="Q22" i="17"/>
  <c r="M22" i="17"/>
  <c r="L22" i="17"/>
  <c r="H22" i="17"/>
  <c r="G22" i="17"/>
  <c r="R21" i="17"/>
  <c r="Q21" i="17"/>
  <c r="M21" i="17"/>
  <c r="L21" i="17"/>
  <c r="H21" i="17"/>
  <c r="G21" i="17"/>
  <c r="R46" i="16"/>
  <c r="Q46" i="16"/>
  <c r="M46" i="16"/>
  <c r="L46" i="16"/>
  <c r="H46" i="16"/>
  <c r="G46" i="16"/>
  <c r="R45" i="16"/>
  <c r="Q45" i="16"/>
  <c r="M45" i="16"/>
  <c r="L45" i="16"/>
  <c r="H45" i="16"/>
  <c r="G45" i="16"/>
  <c r="R44" i="16"/>
  <c r="Q44" i="16"/>
  <c r="M44" i="16"/>
  <c r="L44" i="16"/>
  <c r="H44" i="16"/>
  <c r="G44" i="16"/>
  <c r="R43" i="16"/>
  <c r="Q43" i="16"/>
  <c r="M43" i="16"/>
  <c r="L43" i="16"/>
  <c r="H43" i="16"/>
  <c r="G43" i="16"/>
  <c r="R42" i="16"/>
  <c r="Q42" i="16"/>
  <c r="M42" i="16"/>
  <c r="L42" i="16"/>
  <c r="H42" i="16"/>
  <c r="G42" i="16"/>
  <c r="R41" i="16"/>
  <c r="Q41" i="16"/>
  <c r="M41" i="16"/>
  <c r="L41" i="16"/>
  <c r="H41" i="16"/>
  <c r="G41" i="16"/>
  <c r="R40" i="16"/>
  <c r="Q40" i="16"/>
  <c r="M40" i="16"/>
  <c r="L40" i="16"/>
  <c r="H40" i="16"/>
  <c r="G40" i="16"/>
  <c r="R39" i="16"/>
  <c r="Q39" i="16"/>
  <c r="M39" i="16"/>
  <c r="L39" i="16"/>
  <c r="H39" i="16"/>
  <c r="G39" i="16"/>
  <c r="R38" i="16"/>
  <c r="Q38" i="16"/>
  <c r="M38" i="16"/>
  <c r="L38" i="16"/>
  <c r="H38" i="16"/>
  <c r="G38" i="16"/>
  <c r="R37" i="16"/>
  <c r="Q37" i="16"/>
  <c r="M37" i="16"/>
  <c r="L37" i="16"/>
  <c r="H37" i="16"/>
  <c r="G37" i="16"/>
  <c r="R36" i="16"/>
  <c r="Q36" i="16"/>
  <c r="M36" i="16"/>
  <c r="L36" i="16"/>
  <c r="H36" i="16"/>
  <c r="G36" i="16"/>
  <c r="R35" i="16"/>
  <c r="Q35" i="16"/>
  <c r="M35" i="16"/>
  <c r="L35" i="16"/>
  <c r="H35" i="16"/>
  <c r="G35" i="16"/>
  <c r="R34" i="16"/>
  <c r="Q34" i="16"/>
  <c r="M34" i="16"/>
  <c r="L34" i="16"/>
  <c r="H34" i="16"/>
  <c r="G34" i="16"/>
  <c r="R33" i="16"/>
  <c r="Q33" i="16"/>
  <c r="M33" i="16"/>
  <c r="L33" i="16"/>
  <c r="H33" i="16"/>
  <c r="G33" i="16"/>
  <c r="R32" i="16"/>
  <c r="Q32" i="16"/>
  <c r="M32" i="16"/>
  <c r="L32" i="16"/>
  <c r="H32" i="16"/>
  <c r="G32" i="16"/>
  <c r="R31" i="16"/>
  <c r="Q31" i="16"/>
  <c r="M31" i="16"/>
  <c r="L31" i="16"/>
  <c r="H31" i="16"/>
  <c r="G31" i="16"/>
  <c r="R30" i="16"/>
  <c r="Q30" i="16"/>
  <c r="M30" i="16"/>
  <c r="L30" i="16"/>
  <c r="H30" i="16"/>
  <c r="G30" i="16"/>
  <c r="R29" i="16"/>
  <c r="Q29" i="16"/>
  <c r="M29" i="16"/>
  <c r="L29" i="16"/>
  <c r="H29" i="16"/>
  <c r="G29" i="16"/>
  <c r="R28" i="16"/>
  <c r="Q28" i="16"/>
  <c r="M28" i="16"/>
  <c r="L28" i="16"/>
  <c r="H28" i="16"/>
  <c r="G28" i="16"/>
  <c r="R27" i="16"/>
  <c r="Q27" i="16"/>
  <c r="M27" i="16"/>
  <c r="L27" i="16"/>
  <c r="H27" i="16"/>
  <c r="G27" i="16"/>
  <c r="R26" i="16"/>
  <c r="Q26" i="16"/>
  <c r="M26" i="16"/>
  <c r="L26" i="16"/>
  <c r="H26" i="16"/>
  <c r="G26" i="16"/>
  <c r="R25" i="16"/>
  <c r="Q25" i="16"/>
  <c r="M25" i="16"/>
  <c r="L25" i="16"/>
  <c r="H25" i="16"/>
  <c r="G25" i="16"/>
  <c r="R24" i="16"/>
  <c r="Q24" i="16"/>
  <c r="M24" i="16"/>
  <c r="L24" i="16"/>
  <c r="H24" i="16"/>
  <c r="G24" i="16"/>
  <c r="R23" i="16"/>
  <c r="Q23" i="16"/>
  <c r="M23" i="16"/>
  <c r="L23" i="16"/>
  <c r="H23" i="16"/>
  <c r="G23" i="16"/>
  <c r="R22" i="16"/>
  <c r="Q22" i="16"/>
  <c r="M22" i="16"/>
  <c r="L22" i="16"/>
  <c r="H22" i="16"/>
  <c r="G22" i="16"/>
  <c r="R21" i="16"/>
  <c r="Q21" i="16"/>
  <c r="M21" i="16"/>
  <c r="L21" i="16"/>
  <c r="H21" i="16"/>
  <c r="G21" i="16"/>
  <c r="R46" i="15"/>
  <c r="Q46" i="15"/>
  <c r="M46" i="15"/>
  <c r="L46" i="15"/>
  <c r="H46" i="15"/>
  <c r="G46" i="15"/>
  <c r="R45" i="15"/>
  <c r="Q45" i="15"/>
  <c r="M45" i="15"/>
  <c r="L45" i="15"/>
  <c r="H45" i="15"/>
  <c r="G45" i="15"/>
  <c r="R44" i="15"/>
  <c r="Q44" i="15"/>
  <c r="M44" i="15"/>
  <c r="L44" i="15"/>
  <c r="H44" i="15"/>
  <c r="G44" i="15"/>
  <c r="R43" i="15"/>
  <c r="Q43" i="15"/>
  <c r="M43" i="15"/>
  <c r="L43" i="15"/>
  <c r="H43" i="15"/>
  <c r="G43" i="15"/>
  <c r="R42" i="15"/>
  <c r="Q42" i="15"/>
  <c r="M42" i="15"/>
  <c r="L42" i="15"/>
  <c r="H42" i="15"/>
  <c r="G42" i="15"/>
  <c r="R41" i="15"/>
  <c r="Q41" i="15"/>
  <c r="M41" i="15"/>
  <c r="L41" i="15"/>
  <c r="H41" i="15"/>
  <c r="G41" i="15"/>
  <c r="R40" i="15"/>
  <c r="Q40" i="15"/>
  <c r="M40" i="15"/>
  <c r="L40" i="15"/>
  <c r="H40" i="15"/>
  <c r="G40" i="15"/>
  <c r="R39" i="15"/>
  <c r="Q39" i="15"/>
  <c r="M39" i="15"/>
  <c r="L39" i="15"/>
  <c r="H39" i="15"/>
  <c r="G39" i="15"/>
  <c r="R38" i="15"/>
  <c r="Q38" i="15"/>
  <c r="M38" i="15"/>
  <c r="L38" i="15"/>
  <c r="H38" i="15"/>
  <c r="G38" i="15"/>
  <c r="R37" i="15"/>
  <c r="Q37" i="15"/>
  <c r="M37" i="15"/>
  <c r="L37" i="15"/>
  <c r="H37" i="15"/>
  <c r="G37" i="15"/>
  <c r="R36" i="15"/>
  <c r="Q36" i="15"/>
  <c r="M36" i="15"/>
  <c r="L36" i="15"/>
  <c r="H36" i="15"/>
  <c r="G36" i="15"/>
  <c r="R35" i="15"/>
  <c r="Q35" i="15"/>
  <c r="M35" i="15"/>
  <c r="L35" i="15"/>
  <c r="H35" i="15"/>
  <c r="G35" i="15"/>
  <c r="R34" i="15"/>
  <c r="Q34" i="15"/>
  <c r="M34" i="15"/>
  <c r="L34" i="15"/>
  <c r="H34" i="15"/>
  <c r="G34" i="15"/>
  <c r="R33" i="15"/>
  <c r="Q33" i="15"/>
  <c r="M33" i="15"/>
  <c r="L33" i="15"/>
  <c r="H33" i="15"/>
  <c r="G33" i="15"/>
  <c r="R32" i="15"/>
  <c r="Q32" i="15"/>
  <c r="M32" i="15"/>
  <c r="L32" i="15"/>
  <c r="H32" i="15"/>
  <c r="G32" i="15"/>
  <c r="R31" i="15"/>
  <c r="Q31" i="15"/>
  <c r="M31" i="15"/>
  <c r="L31" i="15"/>
  <c r="H31" i="15"/>
  <c r="G31" i="15"/>
  <c r="R30" i="15"/>
  <c r="Q30" i="15"/>
  <c r="M30" i="15"/>
  <c r="L30" i="15"/>
  <c r="H30" i="15"/>
  <c r="G30" i="15"/>
  <c r="R29" i="15"/>
  <c r="Q29" i="15"/>
  <c r="M29" i="15"/>
  <c r="L29" i="15"/>
  <c r="H29" i="15"/>
  <c r="G29" i="15"/>
  <c r="R28" i="15"/>
  <c r="Q28" i="15"/>
  <c r="M28" i="15"/>
  <c r="L28" i="15"/>
  <c r="H28" i="15"/>
  <c r="G28" i="15"/>
  <c r="R27" i="15"/>
  <c r="Q27" i="15"/>
  <c r="M27" i="15"/>
  <c r="L27" i="15"/>
  <c r="H27" i="15"/>
  <c r="G27" i="15"/>
  <c r="R26" i="15"/>
  <c r="Q26" i="15"/>
  <c r="M26" i="15"/>
  <c r="L26" i="15"/>
  <c r="H26" i="15"/>
  <c r="G26" i="15"/>
  <c r="R25" i="15"/>
  <c r="Q25" i="15"/>
  <c r="M25" i="15"/>
  <c r="L25" i="15"/>
  <c r="H25" i="15"/>
  <c r="G25" i="15"/>
  <c r="R24" i="15"/>
  <c r="Q24" i="15"/>
  <c r="M24" i="15"/>
  <c r="L24" i="15"/>
  <c r="H24" i="15"/>
  <c r="G24" i="15"/>
  <c r="R23" i="15"/>
  <c r="Q23" i="15"/>
  <c r="M23" i="15"/>
  <c r="L23" i="15"/>
  <c r="H23" i="15"/>
  <c r="G23" i="15"/>
  <c r="R22" i="15"/>
  <c r="Q22" i="15"/>
  <c r="M22" i="15"/>
  <c r="L22" i="15"/>
  <c r="H22" i="15"/>
  <c r="G22" i="15"/>
  <c r="R21" i="15"/>
  <c r="Q21" i="15"/>
  <c r="M21" i="15"/>
  <c r="L21" i="15"/>
  <c r="H21" i="15"/>
  <c r="G21" i="15"/>
  <c r="R46" i="14"/>
  <c r="Q46" i="14"/>
  <c r="M46" i="14"/>
  <c r="L46" i="14"/>
  <c r="H46" i="14"/>
  <c r="G46" i="14"/>
  <c r="R45" i="14"/>
  <c r="Q45" i="14"/>
  <c r="M45" i="14"/>
  <c r="L45" i="14"/>
  <c r="H45" i="14"/>
  <c r="G45" i="14"/>
  <c r="R44" i="14"/>
  <c r="Q44" i="14"/>
  <c r="M44" i="14"/>
  <c r="L44" i="14"/>
  <c r="H44" i="14"/>
  <c r="G44" i="14"/>
  <c r="R43" i="14"/>
  <c r="Q43" i="14"/>
  <c r="M43" i="14"/>
  <c r="L43" i="14"/>
  <c r="H43" i="14"/>
  <c r="G43" i="14"/>
  <c r="R42" i="14"/>
  <c r="Q42" i="14"/>
  <c r="M42" i="14"/>
  <c r="L42" i="14"/>
  <c r="H42" i="14"/>
  <c r="G42" i="14"/>
  <c r="R41" i="14"/>
  <c r="Q41" i="14"/>
  <c r="M41" i="14"/>
  <c r="L41" i="14"/>
  <c r="H41" i="14"/>
  <c r="G41" i="14"/>
  <c r="R40" i="14"/>
  <c r="Q40" i="14"/>
  <c r="M40" i="14"/>
  <c r="L40" i="14"/>
  <c r="H40" i="14"/>
  <c r="G40" i="14"/>
  <c r="R39" i="14"/>
  <c r="Q39" i="14"/>
  <c r="M39" i="14"/>
  <c r="L39" i="14"/>
  <c r="H39" i="14"/>
  <c r="G39" i="14"/>
  <c r="R38" i="14"/>
  <c r="Q38" i="14"/>
  <c r="M38" i="14"/>
  <c r="L38" i="14"/>
  <c r="H38" i="14"/>
  <c r="G38" i="14"/>
  <c r="R37" i="14"/>
  <c r="Q37" i="14"/>
  <c r="M37" i="14"/>
  <c r="L37" i="14"/>
  <c r="H37" i="14"/>
  <c r="G37" i="14"/>
  <c r="R36" i="14"/>
  <c r="Q36" i="14"/>
  <c r="M36" i="14"/>
  <c r="L36" i="14"/>
  <c r="H36" i="14"/>
  <c r="G36" i="14"/>
  <c r="R35" i="14"/>
  <c r="Q35" i="14"/>
  <c r="M35" i="14"/>
  <c r="L35" i="14"/>
  <c r="H35" i="14"/>
  <c r="G35" i="14"/>
  <c r="R34" i="14"/>
  <c r="Q34" i="14"/>
  <c r="M34" i="14"/>
  <c r="L34" i="14"/>
  <c r="H34" i="14"/>
  <c r="G34" i="14"/>
  <c r="R33" i="14"/>
  <c r="Q33" i="14"/>
  <c r="M33" i="14"/>
  <c r="L33" i="14"/>
  <c r="H33" i="14"/>
  <c r="G33" i="14"/>
  <c r="R32" i="14"/>
  <c r="Q32" i="14"/>
  <c r="M32" i="14"/>
  <c r="L32" i="14"/>
  <c r="H32" i="14"/>
  <c r="G32" i="14"/>
  <c r="R31" i="14"/>
  <c r="Q31" i="14"/>
  <c r="M31" i="14"/>
  <c r="L31" i="14"/>
  <c r="H31" i="14"/>
  <c r="G31" i="14"/>
  <c r="R30" i="14"/>
  <c r="Q30" i="14"/>
  <c r="M30" i="14"/>
  <c r="L30" i="14"/>
  <c r="H30" i="14"/>
  <c r="G30" i="14"/>
  <c r="R29" i="14"/>
  <c r="Q29" i="14"/>
  <c r="M29" i="14"/>
  <c r="L29" i="14"/>
  <c r="H29" i="14"/>
  <c r="G29" i="14"/>
  <c r="R28" i="14"/>
  <c r="Q28" i="14"/>
  <c r="M28" i="14"/>
  <c r="L28" i="14"/>
  <c r="H28" i="14"/>
  <c r="G28" i="14"/>
  <c r="R27" i="14"/>
  <c r="Q27" i="14"/>
  <c r="M27" i="14"/>
  <c r="L27" i="14"/>
  <c r="H27" i="14"/>
  <c r="G27" i="14"/>
  <c r="R26" i="14"/>
  <c r="Q26" i="14"/>
  <c r="M26" i="14"/>
  <c r="L26" i="14"/>
  <c r="H26" i="14"/>
  <c r="G26" i="14"/>
  <c r="R25" i="14"/>
  <c r="Q25" i="14"/>
  <c r="M25" i="14"/>
  <c r="L25" i="14"/>
  <c r="H25" i="14"/>
  <c r="G25" i="14"/>
  <c r="R24" i="14"/>
  <c r="Q24" i="14"/>
  <c r="M24" i="14"/>
  <c r="L24" i="14"/>
  <c r="H24" i="14"/>
  <c r="G24" i="14"/>
  <c r="R23" i="14"/>
  <c r="Q23" i="14"/>
  <c r="M23" i="14"/>
  <c r="L23" i="14"/>
  <c r="H23" i="14"/>
  <c r="G23" i="14"/>
  <c r="R22" i="14"/>
  <c r="Q22" i="14"/>
  <c r="M22" i="14"/>
  <c r="L22" i="14"/>
  <c r="H22" i="14"/>
  <c r="G22" i="14"/>
  <c r="R21" i="14"/>
  <c r="Q21" i="14"/>
  <c r="M21" i="14"/>
  <c r="L21" i="14"/>
  <c r="H21" i="14"/>
  <c r="G21" i="14"/>
  <c r="R46" i="13"/>
  <c r="Q46" i="13"/>
  <c r="M46" i="13"/>
  <c r="L46" i="13"/>
  <c r="H46" i="13"/>
  <c r="G46" i="13"/>
  <c r="R45" i="13"/>
  <c r="Q45" i="13"/>
  <c r="L45" i="13"/>
  <c r="H45" i="13"/>
  <c r="G45" i="13"/>
  <c r="R44" i="13"/>
  <c r="Q44" i="13"/>
  <c r="M44" i="13"/>
  <c r="L44" i="13"/>
  <c r="H44" i="13"/>
  <c r="G44" i="13"/>
  <c r="R43" i="13"/>
  <c r="Q43" i="13"/>
  <c r="M43" i="13"/>
  <c r="L43" i="13"/>
  <c r="H43" i="13"/>
  <c r="G43" i="13"/>
  <c r="R42" i="13"/>
  <c r="Q42" i="13"/>
  <c r="M42" i="13"/>
  <c r="L42" i="13"/>
  <c r="H42" i="13"/>
  <c r="G42" i="13"/>
  <c r="R41" i="13"/>
  <c r="Q41" i="13"/>
  <c r="M41" i="13"/>
  <c r="L41" i="13"/>
  <c r="H41" i="13"/>
  <c r="G41" i="13"/>
  <c r="R40" i="13"/>
  <c r="Q40" i="13"/>
  <c r="M40" i="13"/>
  <c r="L40" i="13"/>
  <c r="H40" i="13"/>
  <c r="G40" i="13"/>
  <c r="R39" i="13"/>
  <c r="Q39" i="13"/>
  <c r="M39" i="13"/>
  <c r="L39" i="13"/>
  <c r="H39" i="13"/>
  <c r="G39" i="13"/>
  <c r="R38" i="13"/>
  <c r="Q38" i="13"/>
  <c r="M38" i="13"/>
  <c r="L38" i="13"/>
  <c r="H38" i="13"/>
  <c r="G38" i="13"/>
  <c r="R37" i="13"/>
  <c r="Q37" i="13"/>
  <c r="M37" i="13"/>
  <c r="L37" i="13"/>
  <c r="H37" i="13"/>
  <c r="G37" i="13"/>
  <c r="R36" i="13"/>
  <c r="Q36" i="13"/>
  <c r="M36" i="13"/>
  <c r="L36" i="13"/>
  <c r="H36" i="13"/>
  <c r="G36" i="13"/>
  <c r="R35" i="13"/>
  <c r="Q35" i="13"/>
  <c r="M35" i="13"/>
  <c r="L35" i="13"/>
  <c r="H35" i="13"/>
  <c r="G35" i="13"/>
  <c r="R34" i="13"/>
  <c r="Q34" i="13"/>
  <c r="M34" i="13"/>
  <c r="L34" i="13"/>
  <c r="H34" i="13"/>
  <c r="G34" i="13"/>
  <c r="R33" i="13"/>
  <c r="Q33" i="13"/>
  <c r="M33" i="13"/>
  <c r="L33" i="13"/>
  <c r="H33" i="13"/>
  <c r="G33" i="13"/>
  <c r="R32" i="13"/>
  <c r="Q32" i="13"/>
  <c r="M32" i="13"/>
  <c r="L32" i="13"/>
  <c r="H32" i="13"/>
  <c r="G32" i="13"/>
  <c r="R31" i="13"/>
  <c r="Q31" i="13"/>
  <c r="M31" i="13"/>
  <c r="L31" i="13"/>
  <c r="H31" i="13"/>
  <c r="G31" i="13"/>
  <c r="R30" i="13"/>
  <c r="Q30" i="13"/>
  <c r="M30" i="13"/>
  <c r="L30" i="13"/>
  <c r="H30" i="13"/>
  <c r="G30" i="13"/>
  <c r="R29" i="13"/>
  <c r="Q29" i="13"/>
  <c r="M29" i="13"/>
  <c r="L29" i="13"/>
  <c r="H29" i="13"/>
  <c r="G29" i="13"/>
  <c r="R28" i="13"/>
  <c r="Q28" i="13"/>
  <c r="M28" i="13"/>
  <c r="L28" i="13"/>
  <c r="H28" i="13"/>
  <c r="G28" i="13"/>
  <c r="R27" i="13"/>
  <c r="Q27" i="13"/>
  <c r="M27" i="13"/>
  <c r="L27" i="13"/>
  <c r="H27" i="13"/>
  <c r="G27" i="13"/>
  <c r="R26" i="13"/>
  <c r="Q26" i="13"/>
  <c r="M26" i="13"/>
  <c r="L26" i="13"/>
  <c r="H26" i="13"/>
  <c r="G26" i="13"/>
  <c r="R25" i="13"/>
  <c r="Q25" i="13"/>
  <c r="M25" i="13"/>
  <c r="L25" i="13"/>
  <c r="H25" i="13"/>
  <c r="G25" i="13"/>
  <c r="R24" i="13"/>
  <c r="Q24" i="13"/>
  <c r="M24" i="13"/>
  <c r="L24" i="13"/>
  <c r="H24" i="13"/>
  <c r="G24" i="13"/>
  <c r="R23" i="13"/>
  <c r="Q23" i="13"/>
  <c r="M23" i="13"/>
  <c r="L23" i="13"/>
  <c r="H23" i="13"/>
  <c r="G23" i="13"/>
  <c r="R22" i="13"/>
  <c r="Q22" i="13"/>
  <c r="M22" i="13"/>
  <c r="L22" i="13"/>
  <c r="H22" i="13"/>
  <c r="G22" i="13"/>
  <c r="R21" i="13"/>
  <c r="Q21" i="13"/>
  <c r="M21" i="13"/>
  <c r="L21" i="13"/>
  <c r="H21" i="13"/>
  <c r="G21" i="13"/>
  <c r="R46" i="12"/>
  <c r="Q46" i="12"/>
  <c r="M46" i="12"/>
  <c r="L46" i="12"/>
  <c r="H46" i="12"/>
  <c r="G46" i="12"/>
  <c r="R45" i="12"/>
  <c r="Q45" i="12"/>
  <c r="M45" i="12"/>
  <c r="L45" i="12"/>
  <c r="H45" i="12"/>
  <c r="G45" i="12"/>
  <c r="R44" i="12"/>
  <c r="Q44" i="12"/>
  <c r="M44" i="12"/>
  <c r="L44" i="12"/>
  <c r="H44" i="12"/>
  <c r="G44" i="12"/>
  <c r="R43" i="12"/>
  <c r="Q43" i="12"/>
  <c r="M43" i="12"/>
  <c r="L43" i="12"/>
  <c r="H43" i="12"/>
  <c r="G43" i="12"/>
  <c r="R42" i="12"/>
  <c r="Q42" i="12"/>
  <c r="M42" i="12"/>
  <c r="L42" i="12"/>
  <c r="H42" i="12"/>
  <c r="G42" i="12"/>
  <c r="R41" i="12"/>
  <c r="Q41" i="12"/>
  <c r="M41" i="12"/>
  <c r="L41" i="12"/>
  <c r="H41" i="12"/>
  <c r="G41" i="12"/>
  <c r="R40" i="12"/>
  <c r="Q40" i="12"/>
  <c r="M40" i="12"/>
  <c r="L40" i="12"/>
  <c r="H40" i="12"/>
  <c r="G40" i="12"/>
  <c r="R39" i="12"/>
  <c r="Q39" i="12"/>
  <c r="M39" i="12"/>
  <c r="L39" i="12"/>
  <c r="H39" i="12"/>
  <c r="G39" i="12"/>
  <c r="R38" i="12"/>
  <c r="Q38" i="12"/>
  <c r="M38" i="12"/>
  <c r="L38" i="12"/>
  <c r="H38" i="12"/>
  <c r="G38" i="12"/>
  <c r="R37" i="12"/>
  <c r="Q37" i="12"/>
  <c r="M37" i="12"/>
  <c r="L37" i="12"/>
  <c r="H37" i="12"/>
  <c r="G37" i="12"/>
  <c r="R36" i="12"/>
  <c r="Q36" i="12"/>
  <c r="M36" i="12"/>
  <c r="L36" i="12"/>
  <c r="H36" i="12"/>
  <c r="G36" i="12"/>
  <c r="R35" i="12"/>
  <c r="Q35" i="12"/>
  <c r="M35" i="12"/>
  <c r="L35" i="12"/>
  <c r="H35" i="12"/>
  <c r="G35" i="12"/>
  <c r="R34" i="12"/>
  <c r="Q34" i="12"/>
  <c r="M34" i="12"/>
  <c r="L34" i="12"/>
  <c r="H34" i="12"/>
  <c r="G34" i="12"/>
  <c r="R33" i="12"/>
  <c r="Q33" i="12"/>
  <c r="M33" i="12"/>
  <c r="L33" i="12"/>
  <c r="H33" i="12"/>
  <c r="G33" i="12"/>
  <c r="R32" i="12"/>
  <c r="Q32" i="12"/>
  <c r="M32" i="12"/>
  <c r="L32" i="12"/>
  <c r="H32" i="12"/>
  <c r="G32" i="12"/>
  <c r="R31" i="12"/>
  <c r="Q31" i="12"/>
  <c r="M31" i="12"/>
  <c r="L31" i="12"/>
  <c r="H31" i="12"/>
  <c r="G31" i="12"/>
  <c r="R30" i="12"/>
  <c r="Q30" i="12"/>
  <c r="M30" i="12"/>
  <c r="L30" i="12"/>
  <c r="H30" i="12"/>
  <c r="G30" i="12"/>
  <c r="R29" i="12"/>
  <c r="Q29" i="12"/>
  <c r="M29" i="12"/>
  <c r="L29" i="12"/>
  <c r="H29" i="12"/>
  <c r="G29" i="12"/>
  <c r="R28" i="12"/>
  <c r="Q28" i="12"/>
  <c r="M28" i="12"/>
  <c r="L28" i="12"/>
  <c r="H28" i="12"/>
  <c r="G28" i="12"/>
  <c r="R27" i="12"/>
  <c r="Q27" i="12"/>
  <c r="M27" i="12"/>
  <c r="L27" i="12"/>
  <c r="H27" i="12"/>
  <c r="G27" i="12"/>
  <c r="R26" i="12"/>
  <c r="Q26" i="12"/>
  <c r="M26" i="12"/>
  <c r="L26" i="12"/>
  <c r="H26" i="12"/>
  <c r="G26" i="12"/>
  <c r="R25" i="12"/>
  <c r="Q25" i="12"/>
  <c r="M25" i="12"/>
  <c r="L25" i="12"/>
  <c r="H25" i="12"/>
  <c r="G25" i="12"/>
  <c r="R24" i="12"/>
  <c r="Q24" i="12"/>
  <c r="M24" i="12"/>
  <c r="L24" i="12"/>
  <c r="H24" i="12"/>
  <c r="G24" i="12"/>
  <c r="R23" i="12"/>
  <c r="Q23" i="12"/>
  <c r="M23" i="12"/>
  <c r="L23" i="12"/>
  <c r="H23" i="12"/>
  <c r="G23" i="12"/>
  <c r="R22" i="12"/>
  <c r="Q22" i="12"/>
  <c r="M22" i="12"/>
  <c r="L22" i="12"/>
  <c r="H22" i="12"/>
  <c r="G22" i="12"/>
  <c r="R21" i="12"/>
  <c r="Q21" i="12"/>
  <c r="M21" i="12"/>
  <c r="L21" i="12"/>
  <c r="H21" i="12"/>
  <c r="G21" i="12"/>
  <c r="R46" i="11"/>
  <c r="Q46" i="11"/>
  <c r="M46" i="11"/>
  <c r="L46" i="11"/>
  <c r="H46" i="11"/>
  <c r="G46" i="11"/>
  <c r="R45" i="11"/>
  <c r="Q45" i="11"/>
  <c r="M45" i="11"/>
  <c r="L45" i="11"/>
  <c r="H45" i="11"/>
  <c r="G45" i="11"/>
  <c r="R44" i="11"/>
  <c r="Q44" i="11"/>
  <c r="M44" i="11"/>
  <c r="L44" i="11"/>
  <c r="H44" i="11"/>
  <c r="G44" i="11"/>
  <c r="R43" i="11"/>
  <c r="Q43" i="11"/>
  <c r="M43" i="11"/>
  <c r="L43" i="11"/>
  <c r="H43" i="11"/>
  <c r="G43" i="11"/>
  <c r="R42" i="11"/>
  <c r="Q42" i="11"/>
  <c r="M42" i="11"/>
  <c r="L42" i="11"/>
  <c r="H42" i="11"/>
  <c r="G42" i="11"/>
  <c r="R41" i="11"/>
  <c r="Q41" i="11"/>
  <c r="M41" i="11"/>
  <c r="L41" i="11"/>
  <c r="H41" i="11"/>
  <c r="G41" i="11"/>
  <c r="R40" i="11"/>
  <c r="Q40" i="11"/>
  <c r="M40" i="11"/>
  <c r="L40" i="11"/>
  <c r="H40" i="11"/>
  <c r="G40" i="11"/>
  <c r="R39" i="11"/>
  <c r="Q39" i="11"/>
  <c r="M39" i="11"/>
  <c r="L39" i="11"/>
  <c r="H39" i="11"/>
  <c r="G39" i="11"/>
  <c r="R38" i="11"/>
  <c r="Q38" i="11"/>
  <c r="M38" i="11"/>
  <c r="L38" i="11"/>
  <c r="H38" i="11"/>
  <c r="G38" i="11"/>
  <c r="R37" i="11"/>
  <c r="Q37" i="11"/>
  <c r="M37" i="11"/>
  <c r="L37" i="11"/>
  <c r="H37" i="11"/>
  <c r="G37" i="11"/>
  <c r="R36" i="11"/>
  <c r="Q36" i="11"/>
  <c r="M36" i="11"/>
  <c r="L36" i="11"/>
  <c r="H36" i="11"/>
  <c r="G36" i="11"/>
  <c r="R35" i="11"/>
  <c r="Q35" i="11"/>
  <c r="M35" i="11"/>
  <c r="L35" i="11"/>
  <c r="H35" i="11"/>
  <c r="G35" i="11"/>
  <c r="R34" i="11"/>
  <c r="Q34" i="11"/>
  <c r="M34" i="11"/>
  <c r="L34" i="11"/>
  <c r="H34" i="11"/>
  <c r="G34" i="11"/>
  <c r="R33" i="11"/>
  <c r="Q33" i="11"/>
  <c r="M33" i="11"/>
  <c r="L33" i="11"/>
  <c r="H33" i="11"/>
  <c r="G33" i="11"/>
  <c r="R32" i="11"/>
  <c r="Q32" i="11"/>
  <c r="M32" i="11"/>
  <c r="L32" i="11"/>
  <c r="H32" i="11"/>
  <c r="G32" i="11"/>
  <c r="R31" i="11"/>
  <c r="Q31" i="11"/>
  <c r="M31" i="11"/>
  <c r="L31" i="11"/>
  <c r="H31" i="11"/>
  <c r="G31" i="11"/>
  <c r="R30" i="11"/>
  <c r="Q30" i="11"/>
  <c r="M30" i="11"/>
  <c r="L30" i="11"/>
  <c r="H30" i="11"/>
  <c r="G30" i="11"/>
  <c r="R29" i="11"/>
  <c r="Q29" i="11"/>
  <c r="M29" i="11"/>
  <c r="L29" i="11"/>
  <c r="H29" i="11"/>
  <c r="G29" i="11"/>
  <c r="R28" i="11"/>
  <c r="Q28" i="11"/>
  <c r="M28" i="11"/>
  <c r="L28" i="11"/>
  <c r="H28" i="11"/>
  <c r="G28" i="11"/>
  <c r="R27" i="11"/>
  <c r="Q27" i="11"/>
  <c r="M27" i="11"/>
  <c r="L27" i="11"/>
  <c r="H27" i="11"/>
  <c r="G27" i="11"/>
  <c r="R26" i="11"/>
  <c r="Q26" i="11"/>
  <c r="M26" i="11"/>
  <c r="L26" i="11"/>
  <c r="H26" i="11"/>
  <c r="G26" i="11"/>
  <c r="R25" i="11"/>
  <c r="Q25" i="11"/>
  <c r="M25" i="11"/>
  <c r="L25" i="11"/>
  <c r="H25" i="11"/>
  <c r="G25" i="11"/>
  <c r="R24" i="11"/>
  <c r="Q24" i="11"/>
  <c r="M24" i="11"/>
  <c r="L24" i="11"/>
  <c r="H24" i="11"/>
  <c r="G24" i="11"/>
  <c r="R23" i="11"/>
  <c r="Q23" i="11"/>
  <c r="M23" i="11"/>
  <c r="L23" i="11"/>
  <c r="H23" i="11"/>
  <c r="G23" i="11"/>
  <c r="R22" i="11"/>
  <c r="Q22" i="11"/>
  <c r="M22" i="11"/>
  <c r="L22" i="11"/>
  <c r="H22" i="11"/>
  <c r="G22" i="11"/>
  <c r="R21" i="11"/>
  <c r="Q21" i="11"/>
  <c r="M21" i="11"/>
  <c r="L21" i="11"/>
  <c r="H21" i="11"/>
  <c r="G21" i="11"/>
  <c r="R46" i="10"/>
  <c r="Q46" i="10"/>
  <c r="M46" i="10"/>
  <c r="L46" i="10"/>
  <c r="H46" i="10"/>
  <c r="G46" i="10"/>
  <c r="R45" i="10"/>
  <c r="Q45" i="10"/>
  <c r="M45" i="10"/>
  <c r="L45" i="10"/>
  <c r="H45" i="10"/>
  <c r="G45" i="10"/>
  <c r="R44" i="10"/>
  <c r="Q44" i="10"/>
  <c r="M44" i="10"/>
  <c r="L44" i="10"/>
  <c r="H44" i="10"/>
  <c r="G44" i="10"/>
  <c r="R43" i="10"/>
  <c r="Q43" i="10"/>
  <c r="M43" i="10"/>
  <c r="L43" i="10"/>
  <c r="H43" i="10"/>
  <c r="G43" i="10"/>
  <c r="R42" i="10"/>
  <c r="Q42" i="10"/>
  <c r="M42" i="10"/>
  <c r="L42" i="10"/>
  <c r="H42" i="10"/>
  <c r="G42" i="10"/>
  <c r="R41" i="10"/>
  <c r="Q41" i="10"/>
  <c r="M41" i="10"/>
  <c r="L41" i="10"/>
  <c r="H41" i="10"/>
  <c r="G41" i="10"/>
  <c r="R40" i="10"/>
  <c r="Q40" i="10"/>
  <c r="M40" i="10"/>
  <c r="L40" i="10"/>
  <c r="H40" i="10"/>
  <c r="G40" i="10"/>
  <c r="R39" i="10"/>
  <c r="Q39" i="10"/>
  <c r="M39" i="10"/>
  <c r="L39" i="10"/>
  <c r="H39" i="10"/>
  <c r="G39" i="10"/>
  <c r="R38" i="10"/>
  <c r="Q38" i="10"/>
  <c r="M38" i="10"/>
  <c r="L38" i="10"/>
  <c r="H38" i="10"/>
  <c r="G38" i="10"/>
  <c r="R37" i="10"/>
  <c r="Q37" i="10"/>
  <c r="M37" i="10"/>
  <c r="L37" i="10"/>
  <c r="H37" i="10"/>
  <c r="G37" i="10"/>
  <c r="R36" i="10"/>
  <c r="Q36" i="10"/>
  <c r="M36" i="10"/>
  <c r="L36" i="10"/>
  <c r="H36" i="10"/>
  <c r="G36" i="10"/>
  <c r="R35" i="10"/>
  <c r="Q35" i="10"/>
  <c r="M35" i="10"/>
  <c r="L35" i="10"/>
  <c r="H35" i="10"/>
  <c r="G35" i="10"/>
  <c r="R34" i="10"/>
  <c r="Q34" i="10"/>
  <c r="M34" i="10"/>
  <c r="L34" i="10"/>
  <c r="H34" i="10"/>
  <c r="G34" i="10"/>
  <c r="R33" i="10"/>
  <c r="Q33" i="10"/>
  <c r="M33" i="10"/>
  <c r="L33" i="10"/>
  <c r="H33" i="10"/>
  <c r="G33" i="10"/>
  <c r="R32" i="10"/>
  <c r="Q32" i="10"/>
  <c r="M32" i="10"/>
  <c r="L32" i="10"/>
  <c r="H32" i="10"/>
  <c r="G32" i="10"/>
  <c r="R31" i="10"/>
  <c r="Q31" i="10"/>
  <c r="M31" i="10"/>
  <c r="L31" i="10"/>
  <c r="H31" i="10"/>
  <c r="G31" i="10"/>
  <c r="R30" i="10"/>
  <c r="Q30" i="10"/>
  <c r="M30" i="10"/>
  <c r="L30" i="10"/>
  <c r="H30" i="10"/>
  <c r="G30" i="10"/>
  <c r="R29" i="10"/>
  <c r="Q29" i="10"/>
  <c r="M29" i="10"/>
  <c r="L29" i="10"/>
  <c r="H29" i="10"/>
  <c r="G29" i="10"/>
  <c r="R28" i="10"/>
  <c r="Q28" i="10"/>
  <c r="M28" i="10"/>
  <c r="L28" i="10"/>
  <c r="H28" i="10"/>
  <c r="G28" i="10"/>
  <c r="R27" i="10"/>
  <c r="Q27" i="10"/>
  <c r="M27" i="10"/>
  <c r="L27" i="10"/>
  <c r="H27" i="10"/>
  <c r="G27" i="10"/>
  <c r="R26" i="10"/>
  <c r="Q26" i="10"/>
  <c r="M26" i="10"/>
  <c r="L26" i="10"/>
  <c r="H26" i="10"/>
  <c r="G26" i="10"/>
  <c r="R25" i="10"/>
  <c r="Q25" i="10"/>
  <c r="M25" i="10"/>
  <c r="L25" i="10"/>
  <c r="H25" i="10"/>
  <c r="G25" i="10"/>
  <c r="R24" i="10"/>
  <c r="Q24" i="10"/>
  <c r="M24" i="10"/>
  <c r="L24" i="10"/>
  <c r="H24" i="10"/>
  <c r="G24" i="10"/>
  <c r="R23" i="10"/>
  <c r="Q23" i="10"/>
  <c r="M23" i="10"/>
  <c r="L23" i="10"/>
  <c r="H23" i="10"/>
  <c r="G23" i="10"/>
  <c r="R22" i="10"/>
  <c r="Q22" i="10"/>
  <c r="M22" i="10"/>
  <c r="L22" i="10"/>
  <c r="H22" i="10"/>
  <c r="G22" i="10"/>
  <c r="R21" i="10"/>
  <c r="Q21" i="10"/>
  <c r="M21" i="10"/>
  <c r="L21" i="10"/>
  <c r="H21" i="10"/>
  <c r="G21" i="10"/>
  <c r="R46" i="9"/>
  <c r="Q46" i="9"/>
  <c r="M46" i="9"/>
  <c r="L46" i="9"/>
  <c r="H46" i="9"/>
  <c r="G46" i="9"/>
  <c r="R45" i="9"/>
  <c r="Q45" i="9"/>
  <c r="M45" i="9"/>
  <c r="L45" i="9"/>
  <c r="H45" i="9"/>
  <c r="G45" i="9"/>
  <c r="R44" i="9"/>
  <c r="Q44" i="9"/>
  <c r="M44" i="9"/>
  <c r="L44" i="9"/>
  <c r="H44" i="9"/>
  <c r="G44" i="9"/>
  <c r="R43" i="9"/>
  <c r="Q43" i="9"/>
  <c r="M43" i="9"/>
  <c r="L43" i="9"/>
  <c r="H43" i="9"/>
  <c r="G43" i="9"/>
  <c r="R42" i="9"/>
  <c r="Q42" i="9"/>
  <c r="M42" i="9"/>
  <c r="L42" i="9"/>
  <c r="H42" i="9"/>
  <c r="G42" i="9"/>
  <c r="R41" i="9"/>
  <c r="Q41" i="9"/>
  <c r="M41" i="9"/>
  <c r="L41" i="9"/>
  <c r="H41" i="9"/>
  <c r="G41" i="9"/>
  <c r="R40" i="9"/>
  <c r="Q40" i="9"/>
  <c r="M40" i="9"/>
  <c r="L40" i="9"/>
  <c r="H40" i="9"/>
  <c r="G40" i="9"/>
  <c r="R39" i="9"/>
  <c r="Q39" i="9"/>
  <c r="M39" i="9"/>
  <c r="L39" i="9"/>
  <c r="H39" i="9"/>
  <c r="G39" i="9"/>
  <c r="R38" i="9"/>
  <c r="Q38" i="9"/>
  <c r="M38" i="9"/>
  <c r="L38" i="9"/>
  <c r="H38" i="9"/>
  <c r="G38" i="9"/>
  <c r="R37" i="9"/>
  <c r="Q37" i="9"/>
  <c r="M37" i="9"/>
  <c r="L37" i="9"/>
  <c r="H37" i="9"/>
  <c r="G37" i="9"/>
  <c r="R36" i="9"/>
  <c r="Q36" i="9"/>
  <c r="M36" i="9"/>
  <c r="L36" i="9"/>
  <c r="H36" i="9"/>
  <c r="G36" i="9"/>
  <c r="R35" i="9"/>
  <c r="Q35" i="9"/>
  <c r="M35" i="9"/>
  <c r="L35" i="9"/>
  <c r="H35" i="9"/>
  <c r="G35" i="9"/>
  <c r="R34" i="9"/>
  <c r="Q34" i="9"/>
  <c r="M34" i="9"/>
  <c r="L34" i="9"/>
  <c r="H34" i="9"/>
  <c r="G34" i="9"/>
  <c r="R33" i="9"/>
  <c r="Q33" i="9"/>
  <c r="M33" i="9"/>
  <c r="L33" i="9"/>
  <c r="H33" i="9"/>
  <c r="G33" i="9"/>
  <c r="R32" i="9"/>
  <c r="Q32" i="9"/>
  <c r="M32" i="9"/>
  <c r="L32" i="9"/>
  <c r="H32" i="9"/>
  <c r="G32" i="9"/>
  <c r="R31" i="9"/>
  <c r="Q31" i="9"/>
  <c r="M31" i="9"/>
  <c r="L31" i="9"/>
  <c r="H31" i="9"/>
  <c r="G31" i="9"/>
  <c r="R30" i="9"/>
  <c r="Q30" i="9"/>
  <c r="M30" i="9"/>
  <c r="L30" i="9"/>
  <c r="H30" i="9"/>
  <c r="G30" i="9"/>
  <c r="R29" i="9"/>
  <c r="Q29" i="9"/>
  <c r="M29" i="9"/>
  <c r="L29" i="9"/>
  <c r="H29" i="9"/>
  <c r="G29" i="9"/>
  <c r="R28" i="9"/>
  <c r="Q28" i="9"/>
  <c r="M28" i="9"/>
  <c r="L28" i="9"/>
  <c r="H28" i="9"/>
  <c r="G28" i="9"/>
  <c r="R27" i="9"/>
  <c r="Q27" i="9"/>
  <c r="M27" i="9"/>
  <c r="L27" i="9"/>
  <c r="H27" i="9"/>
  <c r="G27" i="9"/>
  <c r="R26" i="9"/>
  <c r="Q26" i="9"/>
  <c r="M26" i="9"/>
  <c r="L26" i="9"/>
  <c r="H26" i="9"/>
  <c r="G26" i="9"/>
  <c r="R25" i="9"/>
  <c r="Q25" i="9"/>
  <c r="M25" i="9"/>
  <c r="L25" i="9"/>
  <c r="H25" i="9"/>
  <c r="G25" i="9"/>
  <c r="R24" i="9"/>
  <c r="Q24" i="9"/>
  <c r="M24" i="9"/>
  <c r="L24" i="9"/>
  <c r="H24" i="9"/>
  <c r="G24" i="9"/>
  <c r="R23" i="9"/>
  <c r="Q23" i="9"/>
  <c r="M23" i="9"/>
  <c r="L23" i="9"/>
  <c r="H23" i="9"/>
  <c r="G23" i="9"/>
  <c r="R22" i="9"/>
  <c r="Q22" i="9"/>
  <c r="M22" i="9"/>
  <c r="L22" i="9"/>
  <c r="H22" i="9"/>
  <c r="G22" i="9"/>
  <c r="R21" i="9"/>
  <c r="Q21" i="9"/>
  <c r="M21" i="9"/>
  <c r="L21" i="9"/>
  <c r="H21" i="9"/>
  <c r="G21" i="9"/>
  <c r="R46" i="8"/>
  <c r="Q46" i="8"/>
  <c r="M46" i="8"/>
  <c r="L46" i="8"/>
  <c r="H46" i="8"/>
  <c r="G46" i="8"/>
  <c r="R45" i="8"/>
  <c r="Q45" i="8"/>
  <c r="M45" i="8"/>
  <c r="L45" i="8"/>
  <c r="H45" i="8"/>
  <c r="G45" i="8"/>
  <c r="R44" i="8"/>
  <c r="Q44" i="8"/>
  <c r="M44" i="8"/>
  <c r="L44" i="8"/>
  <c r="H44" i="8"/>
  <c r="G44" i="8"/>
  <c r="R43" i="8"/>
  <c r="Q43" i="8"/>
  <c r="M43" i="8"/>
  <c r="L43" i="8"/>
  <c r="H43" i="8"/>
  <c r="G43" i="8"/>
  <c r="R42" i="8"/>
  <c r="Q42" i="8"/>
  <c r="M42" i="8"/>
  <c r="L42" i="8"/>
  <c r="H42" i="8"/>
  <c r="G42" i="8"/>
  <c r="R41" i="8"/>
  <c r="Q41" i="8"/>
  <c r="M41" i="8"/>
  <c r="L41" i="8"/>
  <c r="H41" i="8"/>
  <c r="G41" i="8"/>
  <c r="R40" i="8"/>
  <c r="Q40" i="8"/>
  <c r="M40" i="8"/>
  <c r="L40" i="8"/>
  <c r="H40" i="8"/>
  <c r="G40" i="8"/>
  <c r="R39" i="8"/>
  <c r="Q39" i="8"/>
  <c r="M39" i="8"/>
  <c r="L39" i="8"/>
  <c r="H39" i="8"/>
  <c r="G39" i="8"/>
  <c r="R38" i="8"/>
  <c r="Q38" i="8"/>
  <c r="M38" i="8"/>
  <c r="L38" i="8"/>
  <c r="H38" i="8"/>
  <c r="G38" i="8"/>
  <c r="R37" i="8"/>
  <c r="Q37" i="8"/>
  <c r="M37" i="8"/>
  <c r="L37" i="8"/>
  <c r="H37" i="8"/>
  <c r="G37" i="8"/>
  <c r="R36" i="8"/>
  <c r="Q36" i="8"/>
  <c r="M36" i="8"/>
  <c r="L36" i="8"/>
  <c r="H36" i="8"/>
  <c r="G36" i="8"/>
  <c r="R35" i="8"/>
  <c r="Q35" i="8"/>
  <c r="M35" i="8"/>
  <c r="L35" i="8"/>
  <c r="H35" i="8"/>
  <c r="G35" i="8"/>
  <c r="R34" i="8"/>
  <c r="Q34" i="8"/>
  <c r="M34" i="8"/>
  <c r="L34" i="8"/>
  <c r="H34" i="8"/>
  <c r="G34" i="8"/>
  <c r="R33" i="8"/>
  <c r="Q33" i="8"/>
  <c r="M33" i="8"/>
  <c r="L33" i="8"/>
  <c r="H33" i="8"/>
  <c r="G33" i="8"/>
  <c r="R32" i="8"/>
  <c r="Q32" i="8"/>
  <c r="M32" i="8"/>
  <c r="L32" i="8"/>
  <c r="H32" i="8"/>
  <c r="G32" i="8"/>
  <c r="R31" i="8"/>
  <c r="Q31" i="8"/>
  <c r="M31" i="8"/>
  <c r="L31" i="8"/>
  <c r="H31" i="8"/>
  <c r="G31" i="8"/>
  <c r="R30" i="8"/>
  <c r="Q30" i="8"/>
  <c r="M30" i="8"/>
  <c r="L30" i="8"/>
  <c r="H30" i="8"/>
  <c r="G30" i="8"/>
  <c r="R29" i="8"/>
  <c r="Q29" i="8"/>
  <c r="M29" i="8"/>
  <c r="L29" i="8"/>
  <c r="H29" i="8"/>
  <c r="G29" i="8"/>
  <c r="R28" i="8"/>
  <c r="Q28" i="8"/>
  <c r="M28" i="8"/>
  <c r="L28" i="8"/>
  <c r="H28" i="8"/>
  <c r="G28" i="8"/>
  <c r="R27" i="8"/>
  <c r="Q27" i="8"/>
  <c r="M27" i="8"/>
  <c r="L27" i="8"/>
  <c r="H27" i="8"/>
  <c r="G27" i="8"/>
  <c r="R26" i="8"/>
  <c r="Q26" i="8"/>
  <c r="M26" i="8"/>
  <c r="L26" i="8"/>
  <c r="H26" i="8"/>
  <c r="G26" i="8"/>
  <c r="R25" i="8"/>
  <c r="Q25" i="8"/>
  <c r="M25" i="8"/>
  <c r="L25" i="8"/>
  <c r="H25" i="8"/>
  <c r="G25" i="8"/>
  <c r="R24" i="8"/>
  <c r="Q24" i="8"/>
  <c r="M24" i="8"/>
  <c r="L24" i="8"/>
  <c r="H24" i="8"/>
  <c r="G24" i="8"/>
  <c r="R23" i="8"/>
  <c r="Q23" i="8"/>
  <c r="M23" i="8"/>
  <c r="L23" i="8"/>
  <c r="H23" i="8"/>
  <c r="G23" i="8"/>
  <c r="R22" i="8"/>
  <c r="Q22" i="8"/>
  <c r="M22" i="8"/>
  <c r="L22" i="8"/>
  <c r="H22" i="8"/>
  <c r="G22" i="8"/>
  <c r="R21" i="8"/>
  <c r="Q21" i="8"/>
  <c r="M21" i="8"/>
  <c r="L21" i="8"/>
  <c r="H21" i="8"/>
  <c r="G21" i="8"/>
  <c r="R46" i="7"/>
  <c r="Q46" i="7"/>
  <c r="M46" i="7"/>
  <c r="L46" i="7"/>
  <c r="H46" i="7"/>
  <c r="G46" i="7"/>
  <c r="R45" i="7"/>
  <c r="Q45" i="7"/>
  <c r="M45" i="7"/>
  <c r="L45" i="7"/>
  <c r="H45" i="7"/>
  <c r="G45" i="7"/>
  <c r="R44" i="7"/>
  <c r="Q44" i="7"/>
  <c r="M44" i="7"/>
  <c r="L44" i="7"/>
  <c r="H44" i="7"/>
  <c r="G44" i="7"/>
  <c r="R43" i="7"/>
  <c r="Q43" i="7"/>
  <c r="M43" i="7"/>
  <c r="L43" i="7"/>
  <c r="H43" i="7"/>
  <c r="G43" i="7"/>
  <c r="R42" i="7"/>
  <c r="Q42" i="7"/>
  <c r="M42" i="7"/>
  <c r="L42" i="7"/>
  <c r="H42" i="7"/>
  <c r="G42" i="7"/>
  <c r="R41" i="7"/>
  <c r="Q41" i="7"/>
  <c r="M41" i="7"/>
  <c r="L41" i="7"/>
  <c r="H41" i="7"/>
  <c r="G41" i="7"/>
  <c r="R40" i="7"/>
  <c r="Q40" i="7"/>
  <c r="M40" i="7"/>
  <c r="L40" i="7"/>
  <c r="H40" i="7"/>
  <c r="G40" i="7"/>
  <c r="R39" i="7"/>
  <c r="Q39" i="7"/>
  <c r="M39" i="7"/>
  <c r="L39" i="7"/>
  <c r="H39" i="7"/>
  <c r="G39" i="7"/>
  <c r="R38" i="7"/>
  <c r="Q38" i="7"/>
  <c r="M38" i="7"/>
  <c r="L38" i="7"/>
  <c r="H38" i="7"/>
  <c r="G38" i="7"/>
  <c r="R37" i="7"/>
  <c r="Q37" i="7"/>
  <c r="M37" i="7"/>
  <c r="L37" i="7"/>
  <c r="H37" i="7"/>
  <c r="G37" i="7"/>
  <c r="R36" i="7"/>
  <c r="Q36" i="7"/>
  <c r="M36" i="7"/>
  <c r="L36" i="7"/>
  <c r="H36" i="7"/>
  <c r="G36" i="7"/>
  <c r="R35" i="7"/>
  <c r="Q35" i="7"/>
  <c r="M35" i="7"/>
  <c r="L35" i="7"/>
  <c r="H35" i="7"/>
  <c r="G35" i="7"/>
  <c r="R34" i="7"/>
  <c r="Q34" i="7"/>
  <c r="M34" i="7"/>
  <c r="L34" i="7"/>
  <c r="H34" i="7"/>
  <c r="G34" i="7"/>
  <c r="R33" i="7"/>
  <c r="Q33" i="7"/>
  <c r="M33" i="7"/>
  <c r="L33" i="7"/>
  <c r="H33" i="7"/>
  <c r="G33" i="7"/>
  <c r="R32" i="7"/>
  <c r="Q32" i="7"/>
  <c r="M32" i="7"/>
  <c r="L32" i="7"/>
  <c r="H32" i="7"/>
  <c r="G32" i="7"/>
  <c r="R31" i="7"/>
  <c r="Q31" i="7"/>
  <c r="M31" i="7"/>
  <c r="L31" i="7"/>
  <c r="H31" i="7"/>
  <c r="G31" i="7"/>
  <c r="R30" i="7"/>
  <c r="Q30" i="7"/>
  <c r="M30" i="7"/>
  <c r="L30" i="7"/>
  <c r="H30" i="7"/>
  <c r="G30" i="7"/>
  <c r="R29" i="7"/>
  <c r="Q29" i="7"/>
  <c r="M29" i="7"/>
  <c r="L29" i="7"/>
  <c r="H29" i="7"/>
  <c r="G29" i="7"/>
  <c r="R28" i="7"/>
  <c r="Q28" i="7"/>
  <c r="M28" i="7"/>
  <c r="L28" i="7"/>
  <c r="H28" i="7"/>
  <c r="G28" i="7"/>
  <c r="R27" i="7"/>
  <c r="Q27" i="7"/>
  <c r="M27" i="7"/>
  <c r="L27" i="7"/>
  <c r="H27" i="7"/>
  <c r="G27" i="7"/>
  <c r="R26" i="7"/>
  <c r="Q26" i="7"/>
  <c r="M26" i="7"/>
  <c r="L26" i="7"/>
  <c r="H26" i="7"/>
  <c r="G26" i="7"/>
  <c r="R25" i="7"/>
  <c r="Q25" i="7"/>
  <c r="M25" i="7"/>
  <c r="L25" i="7"/>
  <c r="H25" i="7"/>
  <c r="G25" i="7"/>
  <c r="R24" i="7"/>
  <c r="Q24" i="7"/>
  <c r="M24" i="7"/>
  <c r="L24" i="7"/>
  <c r="H24" i="7"/>
  <c r="G24" i="7"/>
  <c r="R23" i="7"/>
  <c r="Q23" i="7"/>
  <c r="M23" i="7"/>
  <c r="L23" i="7"/>
  <c r="H23" i="7"/>
  <c r="G23" i="7"/>
  <c r="R22" i="7"/>
  <c r="Q22" i="7"/>
  <c r="M22" i="7"/>
  <c r="L22" i="7"/>
  <c r="H22" i="7"/>
  <c r="G22" i="7"/>
  <c r="R21" i="7"/>
  <c r="Q21" i="7"/>
  <c r="M21" i="7"/>
  <c r="L21" i="7"/>
  <c r="H21" i="7"/>
  <c r="G21" i="7"/>
  <c r="R46" i="6"/>
  <c r="Q46" i="6"/>
  <c r="M46" i="6"/>
  <c r="L46" i="6"/>
  <c r="H46" i="6"/>
  <c r="G46" i="6"/>
  <c r="R45" i="6"/>
  <c r="Q45" i="6"/>
  <c r="M45" i="6"/>
  <c r="L45" i="6"/>
  <c r="H45" i="6"/>
  <c r="G45" i="6"/>
  <c r="R44" i="6"/>
  <c r="Q44" i="6"/>
  <c r="M44" i="6"/>
  <c r="L44" i="6"/>
  <c r="H44" i="6"/>
  <c r="G44" i="6"/>
  <c r="R43" i="6"/>
  <c r="Q43" i="6"/>
  <c r="M43" i="6"/>
  <c r="L43" i="6"/>
  <c r="H43" i="6"/>
  <c r="G43" i="6"/>
  <c r="R42" i="6"/>
  <c r="Q42" i="6"/>
  <c r="M42" i="6"/>
  <c r="L42" i="6"/>
  <c r="H42" i="6"/>
  <c r="G42" i="6"/>
  <c r="R41" i="6"/>
  <c r="Q41" i="6"/>
  <c r="M41" i="6"/>
  <c r="L41" i="6"/>
  <c r="H41" i="6"/>
  <c r="G41" i="6"/>
  <c r="R40" i="6"/>
  <c r="Q40" i="6"/>
  <c r="M40" i="6"/>
  <c r="L40" i="6"/>
  <c r="H40" i="6"/>
  <c r="G40" i="6"/>
  <c r="R39" i="6"/>
  <c r="Q39" i="6"/>
  <c r="M39" i="6"/>
  <c r="L39" i="6"/>
  <c r="H39" i="6"/>
  <c r="G39" i="6"/>
  <c r="R38" i="6"/>
  <c r="Q38" i="6"/>
  <c r="M38" i="6"/>
  <c r="L38" i="6"/>
  <c r="H38" i="6"/>
  <c r="G38" i="6"/>
  <c r="R37" i="6"/>
  <c r="Q37" i="6"/>
  <c r="M37" i="6"/>
  <c r="L37" i="6"/>
  <c r="H37" i="6"/>
  <c r="G37" i="6"/>
  <c r="R36" i="6"/>
  <c r="Q36" i="6"/>
  <c r="M36" i="6"/>
  <c r="L36" i="6"/>
  <c r="H36" i="6"/>
  <c r="G36" i="6"/>
  <c r="R35" i="6"/>
  <c r="Q35" i="6"/>
  <c r="M35" i="6"/>
  <c r="L35" i="6"/>
  <c r="H35" i="6"/>
  <c r="G35" i="6"/>
  <c r="R34" i="6"/>
  <c r="Q34" i="6"/>
  <c r="M34" i="6"/>
  <c r="L34" i="6"/>
  <c r="H34" i="6"/>
  <c r="G34" i="6"/>
  <c r="R33" i="6"/>
  <c r="Q33" i="6"/>
  <c r="M33" i="6"/>
  <c r="L33" i="6"/>
  <c r="H33" i="6"/>
  <c r="G33" i="6"/>
  <c r="R32" i="6"/>
  <c r="Q32" i="6"/>
  <c r="M32" i="6"/>
  <c r="L32" i="6"/>
  <c r="H32" i="6"/>
  <c r="G32" i="6"/>
  <c r="R31" i="6"/>
  <c r="Q31" i="6"/>
  <c r="M31" i="6"/>
  <c r="L31" i="6"/>
  <c r="H31" i="6"/>
  <c r="G31" i="6"/>
  <c r="R30" i="6"/>
  <c r="Q30" i="6"/>
  <c r="M30" i="6"/>
  <c r="L30" i="6"/>
  <c r="H30" i="6"/>
  <c r="G30" i="6"/>
  <c r="R29" i="6"/>
  <c r="Q29" i="6"/>
  <c r="M29" i="6"/>
  <c r="L29" i="6"/>
  <c r="H29" i="6"/>
  <c r="G29" i="6"/>
  <c r="R28" i="6"/>
  <c r="Q28" i="6"/>
  <c r="M28" i="6"/>
  <c r="L28" i="6"/>
  <c r="H28" i="6"/>
  <c r="G28" i="6"/>
  <c r="R27" i="6"/>
  <c r="Q27" i="6"/>
  <c r="M27" i="6"/>
  <c r="L27" i="6"/>
  <c r="H27" i="6"/>
  <c r="G27" i="6"/>
  <c r="R26" i="6"/>
  <c r="Q26" i="6"/>
  <c r="M26" i="6"/>
  <c r="L26" i="6"/>
  <c r="H26" i="6"/>
  <c r="G26" i="6"/>
  <c r="R25" i="6"/>
  <c r="Q25" i="6"/>
  <c r="M25" i="6"/>
  <c r="L25" i="6"/>
  <c r="H25" i="6"/>
  <c r="G25" i="6"/>
  <c r="R24" i="6"/>
  <c r="Q24" i="6"/>
  <c r="M24" i="6"/>
  <c r="L24" i="6"/>
  <c r="H24" i="6"/>
  <c r="G24" i="6"/>
  <c r="R23" i="6"/>
  <c r="Q23" i="6"/>
  <c r="M23" i="6"/>
  <c r="L23" i="6"/>
  <c r="H23" i="6"/>
  <c r="G23" i="6"/>
  <c r="R22" i="6"/>
  <c r="Q22" i="6"/>
  <c r="M22" i="6"/>
  <c r="L22" i="6"/>
  <c r="H22" i="6"/>
  <c r="G22" i="6"/>
  <c r="R21" i="6"/>
  <c r="Q21" i="6"/>
  <c r="M21" i="6"/>
  <c r="L21" i="6"/>
  <c r="H21" i="6"/>
  <c r="G21" i="6"/>
  <c r="R46" i="5"/>
  <c r="Q46" i="5"/>
  <c r="M46" i="5"/>
  <c r="L46" i="5"/>
  <c r="H46" i="5"/>
  <c r="G46" i="5"/>
  <c r="R45" i="5"/>
  <c r="Q45" i="5"/>
  <c r="M45" i="5"/>
  <c r="L45" i="5"/>
  <c r="H45" i="5"/>
  <c r="G45" i="5"/>
  <c r="R44" i="5"/>
  <c r="Q44" i="5"/>
  <c r="M44" i="5"/>
  <c r="L44" i="5"/>
  <c r="H44" i="5"/>
  <c r="G44" i="5"/>
  <c r="R43" i="5"/>
  <c r="Q43" i="5"/>
  <c r="M43" i="5"/>
  <c r="L43" i="5"/>
  <c r="H43" i="5"/>
  <c r="G43" i="5"/>
  <c r="R42" i="5"/>
  <c r="Q42" i="5"/>
  <c r="M42" i="5"/>
  <c r="L42" i="5"/>
  <c r="H42" i="5"/>
  <c r="G42" i="5"/>
  <c r="R41" i="5"/>
  <c r="Q41" i="5"/>
  <c r="M41" i="5"/>
  <c r="L41" i="5"/>
  <c r="H41" i="5"/>
  <c r="G41" i="5"/>
  <c r="R40" i="5"/>
  <c r="Q40" i="5"/>
  <c r="M40" i="5"/>
  <c r="L40" i="5"/>
  <c r="H40" i="5"/>
  <c r="G40" i="5"/>
  <c r="R39" i="5"/>
  <c r="Q39" i="5"/>
  <c r="M39" i="5"/>
  <c r="L39" i="5"/>
  <c r="H39" i="5"/>
  <c r="G39" i="5"/>
  <c r="R38" i="5"/>
  <c r="Q38" i="5"/>
  <c r="M38" i="5"/>
  <c r="L38" i="5"/>
  <c r="H38" i="5"/>
  <c r="G38" i="5"/>
  <c r="R37" i="5"/>
  <c r="Q37" i="5"/>
  <c r="M37" i="5"/>
  <c r="L37" i="5"/>
  <c r="H37" i="5"/>
  <c r="G37" i="5"/>
  <c r="R36" i="5"/>
  <c r="Q36" i="5"/>
  <c r="M36" i="5"/>
  <c r="L36" i="5"/>
  <c r="H36" i="5"/>
  <c r="G36" i="5"/>
  <c r="R35" i="5"/>
  <c r="Q35" i="5"/>
  <c r="M35" i="5"/>
  <c r="L35" i="5"/>
  <c r="H35" i="5"/>
  <c r="G35" i="5"/>
  <c r="R34" i="5"/>
  <c r="Q34" i="5"/>
  <c r="M34" i="5"/>
  <c r="L34" i="5"/>
  <c r="H34" i="5"/>
  <c r="G34" i="5"/>
  <c r="R33" i="5"/>
  <c r="Q33" i="5"/>
  <c r="M33" i="5"/>
  <c r="L33" i="5"/>
  <c r="H33" i="5"/>
  <c r="G33" i="5"/>
  <c r="R32" i="5"/>
  <c r="Q32" i="5"/>
  <c r="M32" i="5"/>
  <c r="L32" i="5"/>
  <c r="H32" i="5"/>
  <c r="G32" i="5"/>
  <c r="R31" i="5"/>
  <c r="Q31" i="5"/>
  <c r="M31" i="5"/>
  <c r="L31" i="5"/>
  <c r="H31" i="5"/>
  <c r="G31" i="5"/>
  <c r="R30" i="5"/>
  <c r="Q30" i="5"/>
  <c r="M30" i="5"/>
  <c r="L30" i="5"/>
  <c r="H30" i="5"/>
  <c r="G30" i="5"/>
  <c r="R29" i="5"/>
  <c r="Q29" i="5"/>
  <c r="M29" i="5"/>
  <c r="L29" i="5"/>
  <c r="H29" i="5"/>
  <c r="G29" i="5"/>
  <c r="R28" i="5"/>
  <c r="Q28" i="5"/>
  <c r="M28" i="5"/>
  <c r="L28" i="5"/>
  <c r="H28" i="5"/>
  <c r="G28" i="5"/>
  <c r="R27" i="5"/>
  <c r="Q27" i="5"/>
  <c r="M27" i="5"/>
  <c r="L27" i="5"/>
  <c r="H27" i="5"/>
  <c r="G27" i="5"/>
  <c r="R26" i="5"/>
  <c r="Q26" i="5"/>
  <c r="M26" i="5"/>
  <c r="L26" i="5"/>
  <c r="H26" i="5"/>
  <c r="G26" i="5"/>
  <c r="R25" i="5"/>
  <c r="Q25" i="5"/>
  <c r="M25" i="5"/>
  <c r="L25" i="5"/>
  <c r="H25" i="5"/>
  <c r="G25" i="5"/>
  <c r="R24" i="5"/>
  <c r="Q24" i="5"/>
  <c r="M24" i="5"/>
  <c r="L24" i="5"/>
  <c r="H24" i="5"/>
  <c r="G24" i="5"/>
  <c r="R23" i="5"/>
  <c r="Q23" i="5"/>
  <c r="M23" i="5"/>
  <c r="L23" i="5"/>
  <c r="H23" i="5"/>
  <c r="G23" i="5"/>
  <c r="R22" i="5"/>
  <c r="Q22" i="5"/>
  <c r="M22" i="5"/>
  <c r="L22" i="5"/>
  <c r="H22" i="5"/>
  <c r="G22" i="5"/>
  <c r="R21" i="5"/>
  <c r="Q21" i="5"/>
  <c r="M21" i="5"/>
  <c r="L21" i="5"/>
  <c r="H21" i="5"/>
  <c r="G21" i="5"/>
  <c r="R46" i="4"/>
  <c r="Q46" i="4"/>
  <c r="M46" i="4"/>
  <c r="L46" i="4"/>
  <c r="H46" i="4"/>
  <c r="G46" i="4"/>
  <c r="R45" i="4"/>
  <c r="Q45" i="4"/>
  <c r="M45" i="4"/>
  <c r="L45" i="4"/>
  <c r="H45" i="4"/>
  <c r="G45" i="4"/>
  <c r="R44" i="4"/>
  <c r="Q44" i="4"/>
  <c r="M44" i="4"/>
  <c r="L44" i="4"/>
  <c r="H44" i="4"/>
  <c r="G44" i="4"/>
  <c r="R43" i="4"/>
  <c r="Q43" i="4"/>
  <c r="M43" i="4"/>
  <c r="L43" i="4"/>
  <c r="H43" i="4"/>
  <c r="G43" i="4"/>
  <c r="R42" i="4"/>
  <c r="Q42" i="4"/>
  <c r="M42" i="4"/>
  <c r="L42" i="4"/>
  <c r="H42" i="4"/>
  <c r="G42" i="4"/>
  <c r="R41" i="4"/>
  <c r="Q41" i="4"/>
  <c r="M41" i="4"/>
  <c r="L41" i="4"/>
  <c r="H41" i="4"/>
  <c r="G41" i="4"/>
  <c r="R40" i="4"/>
  <c r="Q40" i="4"/>
  <c r="M40" i="4"/>
  <c r="L40" i="4"/>
  <c r="H40" i="4"/>
  <c r="G40" i="4"/>
  <c r="R39" i="4"/>
  <c r="Q39" i="4"/>
  <c r="M39" i="4"/>
  <c r="L39" i="4"/>
  <c r="H39" i="4"/>
  <c r="G39" i="4"/>
  <c r="R38" i="4"/>
  <c r="Q38" i="4"/>
  <c r="M38" i="4"/>
  <c r="L38" i="4"/>
  <c r="H38" i="4"/>
  <c r="G38" i="4"/>
  <c r="R37" i="4"/>
  <c r="Q37" i="4"/>
  <c r="M37" i="4"/>
  <c r="L37" i="4"/>
  <c r="H37" i="4"/>
  <c r="G37" i="4"/>
  <c r="R36" i="4"/>
  <c r="Q36" i="4"/>
  <c r="M36" i="4"/>
  <c r="L36" i="4"/>
  <c r="H36" i="4"/>
  <c r="G36" i="4"/>
  <c r="R35" i="4"/>
  <c r="Q35" i="4"/>
  <c r="M35" i="4"/>
  <c r="L35" i="4"/>
  <c r="H35" i="4"/>
  <c r="G35" i="4"/>
  <c r="R34" i="4"/>
  <c r="Q34" i="4"/>
  <c r="M34" i="4"/>
  <c r="L34" i="4"/>
  <c r="H34" i="4"/>
  <c r="G34" i="4"/>
  <c r="R33" i="4"/>
  <c r="Q33" i="4"/>
  <c r="M33" i="4"/>
  <c r="L33" i="4"/>
  <c r="H33" i="4"/>
  <c r="G33" i="4"/>
  <c r="R32" i="4"/>
  <c r="Q32" i="4"/>
  <c r="M32" i="4"/>
  <c r="L32" i="4"/>
  <c r="H32" i="4"/>
  <c r="G32" i="4"/>
  <c r="R31" i="4"/>
  <c r="Q31" i="4"/>
  <c r="M31" i="4"/>
  <c r="L31" i="4"/>
  <c r="H31" i="4"/>
  <c r="G31" i="4"/>
  <c r="R30" i="4"/>
  <c r="Q30" i="4"/>
  <c r="M30" i="4"/>
  <c r="L30" i="4"/>
  <c r="H30" i="4"/>
  <c r="G30" i="4"/>
  <c r="R29" i="4"/>
  <c r="Q29" i="4"/>
  <c r="M29" i="4"/>
  <c r="L29" i="4"/>
  <c r="H29" i="4"/>
  <c r="G29" i="4"/>
  <c r="R28" i="4"/>
  <c r="Q28" i="4"/>
  <c r="M28" i="4"/>
  <c r="L28" i="4"/>
  <c r="H28" i="4"/>
  <c r="G28" i="4"/>
  <c r="R27" i="4"/>
  <c r="Q27" i="4"/>
  <c r="M27" i="4"/>
  <c r="L27" i="4"/>
  <c r="H27" i="4"/>
  <c r="G27" i="4"/>
  <c r="R26" i="4"/>
  <c r="Q26" i="4"/>
  <c r="M26" i="4"/>
  <c r="L26" i="4"/>
  <c r="H26" i="4"/>
  <c r="G26" i="4"/>
  <c r="R25" i="4"/>
  <c r="Q25" i="4"/>
  <c r="M25" i="4"/>
  <c r="L25" i="4"/>
  <c r="H25" i="4"/>
  <c r="G25" i="4"/>
  <c r="R24" i="4"/>
  <c r="Q24" i="4"/>
  <c r="M24" i="4"/>
  <c r="L24" i="4"/>
  <c r="H24" i="4"/>
  <c r="G24" i="4"/>
  <c r="R23" i="4"/>
  <c r="Q23" i="4"/>
  <c r="M23" i="4"/>
  <c r="L23" i="4"/>
  <c r="H23" i="4"/>
  <c r="G23" i="4"/>
  <c r="R22" i="4"/>
  <c r="Q22" i="4"/>
  <c r="M22" i="4"/>
  <c r="L22" i="4"/>
  <c r="H22" i="4"/>
  <c r="G22" i="4"/>
  <c r="R21" i="4"/>
  <c r="Q21" i="4"/>
  <c r="M21" i="4"/>
  <c r="L21" i="4"/>
  <c r="H21" i="4"/>
  <c r="G21" i="4"/>
  <c r="R46" i="3"/>
  <c r="Q46" i="3"/>
  <c r="M46" i="3"/>
  <c r="L46" i="3"/>
  <c r="H46" i="3"/>
  <c r="G46" i="3"/>
  <c r="R45" i="3"/>
  <c r="Q45" i="3"/>
  <c r="M45" i="3"/>
  <c r="L45" i="3"/>
  <c r="H45" i="3"/>
  <c r="G45" i="3"/>
  <c r="R44" i="3"/>
  <c r="Q44" i="3"/>
  <c r="M44" i="3"/>
  <c r="L44" i="3"/>
  <c r="H44" i="3"/>
  <c r="G44" i="3"/>
  <c r="R43" i="3"/>
  <c r="Q43" i="3"/>
  <c r="M43" i="3"/>
  <c r="L43" i="3"/>
  <c r="H43" i="3"/>
  <c r="G43" i="3"/>
  <c r="R42" i="3"/>
  <c r="Q42" i="3"/>
  <c r="M42" i="3"/>
  <c r="L42" i="3"/>
  <c r="H42" i="3"/>
  <c r="G42" i="3"/>
  <c r="R41" i="3"/>
  <c r="Q41" i="3"/>
  <c r="M41" i="3"/>
  <c r="L41" i="3"/>
  <c r="H41" i="3"/>
  <c r="G41" i="3"/>
  <c r="R40" i="3"/>
  <c r="Q40" i="3"/>
  <c r="M40" i="3"/>
  <c r="L40" i="3"/>
  <c r="H40" i="3"/>
  <c r="G40" i="3"/>
  <c r="R39" i="3"/>
  <c r="Q39" i="3"/>
  <c r="M39" i="3"/>
  <c r="L39" i="3"/>
  <c r="H39" i="3"/>
  <c r="G39" i="3"/>
  <c r="R38" i="3"/>
  <c r="Q38" i="3"/>
  <c r="M38" i="3"/>
  <c r="L38" i="3"/>
  <c r="H38" i="3"/>
  <c r="G38" i="3"/>
  <c r="R37" i="3"/>
  <c r="Q37" i="3"/>
  <c r="M37" i="3"/>
  <c r="L37" i="3"/>
  <c r="H37" i="3"/>
  <c r="G37" i="3"/>
  <c r="R36" i="3"/>
  <c r="Q36" i="3"/>
  <c r="M36" i="3"/>
  <c r="L36" i="3"/>
  <c r="H36" i="3"/>
  <c r="G36" i="3"/>
  <c r="R35" i="3"/>
  <c r="Q35" i="3"/>
  <c r="M35" i="3"/>
  <c r="L35" i="3"/>
  <c r="H35" i="3"/>
  <c r="G35" i="3"/>
  <c r="R34" i="3"/>
  <c r="Q34" i="3"/>
  <c r="M34" i="3"/>
  <c r="L34" i="3"/>
  <c r="H34" i="3"/>
  <c r="G34" i="3"/>
  <c r="R33" i="3"/>
  <c r="Q33" i="3"/>
  <c r="M33" i="3"/>
  <c r="L33" i="3"/>
  <c r="H33" i="3"/>
  <c r="G33" i="3"/>
  <c r="R32" i="3"/>
  <c r="Q32" i="3"/>
  <c r="M32" i="3"/>
  <c r="L32" i="3"/>
  <c r="H32" i="3"/>
  <c r="G32" i="3"/>
  <c r="R31" i="3"/>
  <c r="Q31" i="3"/>
  <c r="M31" i="3"/>
  <c r="L31" i="3"/>
  <c r="H31" i="3"/>
  <c r="G31" i="3"/>
  <c r="R30" i="3"/>
  <c r="Q30" i="3"/>
  <c r="M30" i="3"/>
  <c r="L30" i="3"/>
  <c r="H30" i="3"/>
  <c r="G30" i="3"/>
  <c r="R29" i="3"/>
  <c r="Q29" i="3"/>
  <c r="M29" i="3"/>
  <c r="L29" i="3"/>
  <c r="H29" i="3"/>
  <c r="G29" i="3"/>
  <c r="R28" i="3"/>
  <c r="Q28" i="3"/>
  <c r="M28" i="3"/>
  <c r="L28" i="3"/>
  <c r="H28" i="3"/>
  <c r="G28" i="3"/>
  <c r="R27" i="3"/>
  <c r="Q27" i="3"/>
  <c r="M27" i="3"/>
  <c r="L27" i="3"/>
  <c r="H27" i="3"/>
  <c r="G27" i="3"/>
  <c r="R26" i="3"/>
  <c r="Q26" i="3"/>
  <c r="M26" i="3"/>
  <c r="L26" i="3"/>
  <c r="H26" i="3"/>
  <c r="G26" i="3"/>
  <c r="R25" i="3"/>
  <c r="Q25" i="3"/>
  <c r="M25" i="3"/>
  <c r="L25" i="3"/>
  <c r="H25" i="3"/>
  <c r="G25" i="3"/>
  <c r="R24" i="3"/>
  <c r="Q24" i="3"/>
  <c r="M24" i="3"/>
  <c r="L24" i="3"/>
  <c r="H24" i="3"/>
  <c r="G24" i="3"/>
  <c r="R23" i="3"/>
  <c r="Q23" i="3"/>
  <c r="M23" i="3"/>
  <c r="L23" i="3"/>
  <c r="H23" i="3"/>
  <c r="G23" i="3"/>
  <c r="R22" i="3"/>
  <c r="Q22" i="3"/>
  <c r="M22" i="3"/>
  <c r="L22" i="3"/>
  <c r="H22" i="3"/>
  <c r="G22" i="3"/>
  <c r="R21" i="3"/>
  <c r="Q21" i="3"/>
  <c r="M21" i="3"/>
  <c r="L21" i="3"/>
  <c r="H21" i="3"/>
  <c r="G21" i="3"/>
  <c r="R46" i="2"/>
  <c r="Q46" i="2"/>
  <c r="M46" i="2"/>
  <c r="L46" i="2"/>
  <c r="H46" i="2"/>
  <c r="G46" i="2"/>
  <c r="R45" i="2"/>
  <c r="Q45" i="2"/>
  <c r="M45" i="2"/>
  <c r="L45" i="2"/>
  <c r="H45" i="2"/>
  <c r="G45" i="2"/>
  <c r="R44" i="2"/>
  <c r="Q44" i="2"/>
  <c r="M44" i="2"/>
  <c r="L44" i="2"/>
  <c r="H44" i="2"/>
  <c r="G44" i="2"/>
  <c r="R43" i="2"/>
  <c r="Q43" i="2"/>
  <c r="M43" i="2"/>
  <c r="L43" i="2"/>
  <c r="H43" i="2"/>
  <c r="G43" i="2"/>
  <c r="R42" i="2"/>
  <c r="Q42" i="2"/>
  <c r="M42" i="2"/>
  <c r="L42" i="2"/>
  <c r="H42" i="2"/>
  <c r="G42" i="2"/>
  <c r="R41" i="2"/>
  <c r="Q41" i="2"/>
  <c r="M41" i="2"/>
  <c r="L41" i="2"/>
  <c r="H41" i="2"/>
  <c r="G41" i="2"/>
  <c r="R40" i="2"/>
  <c r="Q40" i="2"/>
  <c r="M40" i="2"/>
  <c r="L40" i="2"/>
  <c r="H40" i="2"/>
  <c r="G40" i="2"/>
  <c r="R39" i="2"/>
  <c r="Q39" i="2"/>
  <c r="M39" i="2"/>
  <c r="L39" i="2"/>
  <c r="H39" i="2"/>
  <c r="G39" i="2"/>
  <c r="R38" i="2"/>
  <c r="Q38" i="2"/>
  <c r="M38" i="2"/>
  <c r="L38" i="2"/>
  <c r="H38" i="2"/>
  <c r="G38" i="2"/>
  <c r="R37" i="2"/>
  <c r="Q37" i="2"/>
  <c r="M37" i="2"/>
  <c r="L37" i="2"/>
  <c r="H37" i="2"/>
  <c r="G37" i="2"/>
  <c r="R36" i="2"/>
  <c r="Q36" i="2"/>
  <c r="M36" i="2"/>
  <c r="L36" i="2"/>
  <c r="H36" i="2"/>
  <c r="G36" i="2"/>
  <c r="R35" i="2"/>
  <c r="Q35" i="2"/>
  <c r="M35" i="2"/>
  <c r="L35" i="2"/>
  <c r="H35" i="2"/>
  <c r="G35" i="2"/>
  <c r="R34" i="2"/>
  <c r="Q34" i="2"/>
  <c r="M34" i="2"/>
  <c r="L34" i="2"/>
  <c r="H34" i="2"/>
  <c r="G34" i="2"/>
  <c r="R33" i="2"/>
  <c r="Q33" i="2"/>
  <c r="M33" i="2"/>
  <c r="L33" i="2"/>
  <c r="H33" i="2"/>
  <c r="G33" i="2"/>
  <c r="R32" i="2"/>
  <c r="Q32" i="2"/>
  <c r="M32" i="2"/>
  <c r="L32" i="2"/>
  <c r="H32" i="2"/>
  <c r="G32" i="2"/>
  <c r="R31" i="2"/>
  <c r="Q31" i="2"/>
  <c r="M31" i="2"/>
  <c r="L31" i="2"/>
  <c r="H31" i="2"/>
  <c r="G31" i="2"/>
  <c r="R30" i="2"/>
  <c r="Q30" i="2"/>
  <c r="M30" i="2"/>
  <c r="L30" i="2"/>
  <c r="H30" i="2"/>
  <c r="G30" i="2"/>
  <c r="R29" i="2"/>
  <c r="Q29" i="2"/>
  <c r="M29" i="2"/>
  <c r="L29" i="2"/>
  <c r="H29" i="2"/>
  <c r="G29" i="2"/>
  <c r="R28" i="2"/>
  <c r="Q28" i="2"/>
  <c r="M28" i="2"/>
  <c r="L28" i="2"/>
  <c r="H28" i="2"/>
  <c r="G28" i="2"/>
  <c r="R27" i="2"/>
  <c r="Q27" i="2"/>
  <c r="M27" i="2"/>
  <c r="L27" i="2"/>
  <c r="H27" i="2"/>
  <c r="G27" i="2"/>
  <c r="R26" i="2"/>
  <c r="Q26" i="2"/>
  <c r="M26" i="2"/>
  <c r="L26" i="2"/>
  <c r="H26" i="2"/>
  <c r="G26" i="2"/>
  <c r="R25" i="2"/>
  <c r="Q25" i="2"/>
  <c r="M25" i="2"/>
  <c r="L25" i="2"/>
  <c r="H25" i="2"/>
  <c r="G25" i="2"/>
  <c r="R24" i="2"/>
  <c r="Q24" i="2"/>
  <c r="M24" i="2"/>
  <c r="L24" i="2"/>
  <c r="H24" i="2"/>
  <c r="G24" i="2"/>
  <c r="R23" i="2"/>
  <c r="Q23" i="2"/>
  <c r="M23" i="2"/>
  <c r="L23" i="2"/>
  <c r="H23" i="2"/>
  <c r="G23" i="2"/>
  <c r="R22" i="2"/>
  <c r="Q22" i="2"/>
  <c r="M22" i="2"/>
  <c r="L22" i="2"/>
  <c r="H22" i="2"/>
  <c r="G22" i="2"/>
  <c r="R21" i="2"/>
  <c r="Q21" i="2"/>
  <c r="M21" i="2"/>
  <c r="L21" i="2"/>
  <c r="H21" i="2"/>
  <c r="G21" i="2"/>
  <c r="R46" i="1"/>
  <c r="Q46" i="1"/>
  <c r="M46" i="1"/>
  <c r="L46" i="1"/>
  <c r="H46" i="1"/>
  <c r="H45" i="1"/>
  <c r="G46" i="1"/>
  <c r="G45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Q19" i="1"/>
  <c r="Q18" i="1"/>
  <c r="Q17" i="1"/>
  <c r="Q16" i="1"/>
  <c r="Q15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L19" i="1"/>
  <c r="L18" i="1"/>
  <c r="L17" i="1"/>
  <c r="H24" i="1"/>
  <c r="H23" i="1"/>
  <c r="H22" i="1"/>
  <c r="H21" i="1"/>
  <c r="H28" i="1"/>
  <c r="G28" i="1"/>
  <c r="H27" i="1"/>
  <c r="G27" i="1"/>
  <c r="H26" i="1"/>
  <c r="G26" i="1"/>
  <c r="H25" i="1"/>
  <c r="G25" i="1"/>
  <c r="H32" i="1"/>
  <c r="G32" i="1"/>
  <c r="H31" i="1"/>
  <c r="G31" i="1"/>
  <c r="H30" i="1"/>
  <c r="G30" i="1"/>
  <c r="H29" i="1"/>
  <c r="G29" i="1"/>
  <c r="H36" i="1"/>
  <c r="G36" i="1"/>
  <c r="H35" i="1"/>
  <c r="G35" i="1"/>
  <c r="H34" i="1"/>
  <c r="G34" i="1"/>
  <c r="H33" i="1"/>
  <c r="G33" i="1"/>
  <c r="H40" i="1"/>
  <c r="G40" i="1"/>
  <c r="H39" i="1"/>
  <c r="G39" i="1"/>
  <c r="H38" i="1"/>
  <c r="G38" i="1"/>
  <c r="H37" i="1"/>
  <c r="G37" i="1"/>
  <c r="H44" i="1"/>
  <c r="G44" i="1"/>
  <c r="H43" i="1"/>
  <c r="G43" i="1"/>
  <c r="H42" i="1"/>
  <c r="G42" i="1"/>
  <c r="H41" i="1"/>
  <c r="G41" i="1"/>
  <c r="L21" i="1" l="1"/>
  <c r="G21" i="1"/>
  <c r="G22" i="1"/>
  <c r="G23" i="1"/>
  <c r="G24" i="1"/>
</calcChain>
</file>

<file path=xl/sharedStrings.xml><?xml version="1.0" encoding="utf-8"?>
<sst xmlns="http://schemas.openxmlformats.org/spreadsheetml/2006/main" count="1159" uniqueCount="131">
  <si>
    <t>Jadual 3: Perangkaan Utama mengikut Subsektor</t>
  </si>
  <si>
    <t>Table 3: Principal Statistics by Sub-sector</t>
  </si>
  <si>
    <t>Tahun</t>
  </si>
  <si>
    <t>Suku Tahun</t>
  </si>
  <si>
    <t>Nilai Jualan</t>
  </si>
  <si>
    <t>YoY</t>
  </si>
  <si>
    <t>QoQ</t>
  </si>
  <si>
    <t>Bilangan Pekerja</t>
  </si>
  <si>
    <t>Gaji &amp; Upah</t>
  </si>
  <si>
    <t>Year</t>
  </si>
  <si>
    <t>Quarter</t>
  </si>
  <si>
    <t>Sales Value</t>
  </si>
  <si>
    <t>Number of Persons</t>
  </si>
  <si>
    <t>Salaries &amp; Wages</t>
  </si>
  <si>
    <t>(RM'000)</t>
  </si>
  <si>
    <t>%</t>
  </si>
  <si>
    <t xml:space="preserve"> Engaged</t>
  </si>
  <si>
    <t>Perdagangan Borong dan Runcit</t>
  </si>
  <si>
    <t>Wholesale and Retail Trade</t>
  </si>
  <si>
    <r>
      <t>2</t>
    </r>
    <r>
      <rPr>
        <b/>
        <vertAlign val="superscript"/>
        <sz val="10"/>
        <color theme="1"/>
        <rFont val="Century Gothic"/>
        <family val="2"/>
      </rPr>
      <t>p</t>
    </r>
  </si>
  <si>
    <r>
      <t>1</t>
    </r>
    <r>
      <rPr>
        <b/>
        <vertAlign val="superscript"/>
        <sz val="10"/>
        <color theme="1"/>
        <rFont val="Century Gothic"/>
        <family val="2"/>
      </rPr>
      <t>r</t>
    </r>
  </si>
  <si>
    <r>
      <t>Nota/</t>
    </r>
    <r>
      <rPr>
        <i/>
        <sz val="10"/>
        <rFont val="Century Gothic"/>
        <family val="2"/>
      </rPr>
      <t>Note</t>
    </r>
    <r>
      <rPr>
        <b/>
        <sz val="10"/>
        <rFont val="Century Gothic"/>
        <family val="2"/>
      </rPr>
      <t>:</t>
    </r>
  </si>
  <si>
    <r>
      <t xml:space="preserve">* Hasil bagi subsektor Perdagangan Borong &amp; Runcit merujuk kepada nilai jualan.
</t>
    </r>
    <r>
      <rPr>
        <i/>
        <sz val="10"/>
        <rFont val="Century Gothic"/>
        <family val="2"/>
      </rPr>
      <t>* Revenue for Wholesale &amp; Retail Trade sub-sector refers to sales value.</t>
    </r>
  </si>
  <si>
    <r>
      <t xml:space="preserve">** Bilangan pekerja termasuk semua pemilik yang bekerja, rakan niaga yang aktif dan pekerja keluarga yang tidak bergaji. </t>
    </r>
    <r>
      <rPr>
        <i/>
        <sz val="10"/>
        <rFont val="Century Gothic"/>
        <family val="2"/>
      </rPr>
      <t xml:space="preserve">
** The total number of persons engaged includes all  working proprietors, active business partners and unpaid family workers. </t>
    </r>
  </si>
  <si>
    <t>Sektor Perkhidmatan</t>
  </si>
  <si>
    <t>Services Sector</t>
  </si>
  <si>
    <t>Perdagangan Borong &amp; Runcit, Makanan &amp; Minuman dan Penginapan</t>
  </si>
  <si>
    <t>Wholesale &amp; Retail Trade, Food &amp; Beverages and Accommodation</t>
  </si>
  <si>
    <t>Maklumat &amp; Komunikasi dan Pengangkutan &amp; Penyimpanan</t>
  </si>
  <si>
    <t>Information &amp; Communication and Transportation &amp; Storage</t>
  </si>
  <si>
    <t>Kesihatan Swasta, Pendidikan Swasta, Kesenian, Hiburan &amp; Rekreasi dan Perkhidmatan Persendirian &amp; Lain-lain Aktiviti</t>
  </si>
  <si>
    <t>Private Health, Private Education, Arts, Entertainment &amp; Recreation and Personal Services and Other Activities</t>
  </si>
  <si>
    <t>Profesional, Hartanah dan Pentadbiran &amp; Khidmat Sokongan</t>
  </si>
  <si>
    <t>Professional, Real Estate and Administrative and Support Service</t>
  </si>
  <si>
    <t>Jadual 2: Perangkaan Utama mengikut Segmen</t>
  </si>
  <si>
    <t>Table 2: Principal Statistics by Segment</t>
  </si>
  <si>
    <t>Jadual 2 (Samb.): Perangkaan Utama mengikut Segmen</t>
  </si>
  <si>
    <t>Table 2 (Cont'd.): Principal Statistics by Segment</t>
  </si>
  <si>
    <t>Jadual 3 (Samb.): Perangkaan Utama mengikut Subsektor</t>
  </si>
  <si>
    <t>Table 3 (Cont'd.): Principal Statistics by Sub-sector</t>
  </si>
  <si>
    <t>Jual Borong Berdasarkan Kontrak atau Yuran</t>
  </si>
  <si>
    <t>Wholesale on a Fee or Contract Basis</t>
  </si>
  <si>
    <t>Jualan Borong Bahan Mentah Pertanian dan Haiwan Hidup</t>
  </si>
  <si>
    <t>Wholesale of Agricultural Raw Materials and Live Animals</t>
  </si>
  <si>
    <t>Jualan Borong Makanan, Minuman dan Tembakau</t>
  </si>
  <si>
    <t>Wholesale of Food, Beverages and Tobacco</t>
  </si>
  <si>
    <t>Jualan Borong Barangan Isi Rumah</t>
  </si>
  <si>
    <t>Wholesale of Household Goods</t>
  </si>
  <si>
    <t>Jualan Borong Jentera, Peralatan dan Bekalan</t>
  </si>
  <si>
    <t>Wholesale of Machinery, Equipment and Supplies</t>
  </si>
  <si>
    <t>Lain-lain Pengkhususan Jualan Borong</t>
  </si>
  <si>
    <t>Other Specialised Wholesale</t>
  </si>
  <si>
    <t>Perdagangan Borong Tanpa Pengkhususan</t>
  </si>
  <si>
    <t>Non-specialised Wholesale Trade</t>
  </si>
  <si>
    <t>Perdagangan Runcit</t>
  </si>
  <si>
    <t>Retail Trade</t>
  </si>
  <si>
    <t>Jualan Runcit di Kedai Bukan Pengkhususan</t>
  </si>
  <si>
    <t>Retail Sale in Non-specialised Stores</t>
  </si>
  <si>
    <t>Jualan Runcit Makanan, Minuman dan Tembakau di Kedai Pengkhususan</t>
  </si>
  <si>
    <t>Retail sale of Food, Beverages and Tobacco in Specialised Stores</t>
  </si>
  <si>
    <t>Jualan Runcit di Kedai Khusus yang Menjual Peralatan Komunikasi dan Maklumat</t>
  </si>
  <si>
    <t>Retail Sale of Information and Communication Equipment in Specialised Stores</t>
  </si>
  <si>
    <t>Jualan Runcit di Kedai Khusus yang Menjual Bahan Api Kenderaan</t>
  </si>
  <si>
    <t>Retail sale of Automotive Fuel in Specialised Stores</t>
  </si>
  <si>
    <t>Jualan Runcit di Kedai Khusus yang Menjual Peralatan Lain Isi Rumah</t>
  </si>
  <si>
    <t>Retail Sale of Other Household Equipment in Specialised Stores</t>
  </si>
  <si>
    <t>Jualan Runcit di Kedai Khusus yang Menjual Barangan Kesenian dan Rekreasi</t>
  </si>
  <si>
    <t>Retail Sale of Cultural and Recreation Goods in Specialised Stores</t>
  </si>
  <si>
    <t xml:space="preserve">Jualan Runcit di Kedai Khusus yang Menjual Barangan Lain </t>
  </si>
  <si>
    <t>Retail Sale of Other Goods in Specialised Stores</t>
  </si>
  <si>
    <t xml:space="preserve">Jualan Runcit di Gerai dan Pasar </t>
  </si>
  <si>
    <t>Retail Sale via Stalls and Markets</t>
  </si>
  <si>
    <t xml:space="preserve">Jualan Runcit Bukan di Kedai, Gerai atau Pasar </t>
  </si>
  <si>
    <t>Retail Trade Not in Stores, Stalls or Markets</t>
  </si>
  <si>
    <t>Kenderaan Bermotor</t>
  </si>
  <si>
    <t>Motor Vehicles</t>
  </si>
  <si>
    <t>Jualan Kenderaan Bermotor</t>
  </si>
  <si>
    <t>Sale of Motor Vehicles</t>
  </si>
  <si>
    <t>Penyelenggaraan dan Pembaikan Kenderaan Bermotor</t>
  </si>
  <si>
    <t>Maintenance and Repair of Motor Vehicles</t>
  </si>
  <si>
    <t>Jualan Komponen (Termasuk Alat Ganti) dan Aksesori Kenderaan Bermotor</t>
  </si>
  <si>
    <t>Sale of Motor Vehicle Parts and Accessories</t>
  </si>
  <si>
    <t>Jualan, Penyelenggaraan dan Pembaikan Motosikal dan Komponen (termasuk alat ganti) dan Aksesori Berkaitan</t>
  </si>
  <si>
    <t>Sale, Maintenance and Repair of Motorcycles and Related Parts and Accessories</t>
  </si>
  <si>
    <t>Maklumat dan Komunikasi</t>
  </si>
  <si>
    <t>Information and Communication</t>
  </si>
  <si>
    <t>Pengangkutan dan Penyimpanan</t>
  </si>
  <si>
    <t>Transportation and Storage</t>
  </si>
  <si>
    <t>Makanan dan Minuman</t>
  </si>
  <si>
    <t>Food and Beverages</t>
  </si>
  <si>
    <t>Profesional</t>
  </si>
  <si>
    <t>Professional</t>
  </si>
  <si>
    <t>Kesihatan Swasta</t>
  </si>
  <si>
    <t>Private Health</t>
  </si>
  <si>
    <t>Pendidikan Swasta</t>
  </si>
  <si>
    <t>Private Education</t>
  </si>
  <si>
    <t>Penginapan</t>
  </si>
  <si>
    <t>Accommodation</t>
  </si>
  <si>
    <t>Kesenian, Hiburan dan Rekreasi</t>
  </si>
  <si>
    <t>Arts, Entertainment and Recreation</t>
  </si>
  <si>
    <t>Hartanah</t>
  </si>
  <si>
    <t>Real Estate</t>
  </si>
  <si>
    <t>Perkhidmatan Persendirian dan Lain-lain Aktiviti</t>
  </si>
  <si>
    <t>Personal Services and Other Activities</t>
  </si>
  <si>
    <t>Pentadbiran dan Khidmat Sokongan</t>
  </si>
  <si>
    <t>Administrative and Support Service</t>
  </si>
  <si>
    <t>Jadual 4: Pendapatan e-Dagang mengikut Suku Tahun</t>
  </si>
  <si>
    <t>Pendapatan</t>
  </si>
  <si>
    <t>Income</t>
  </si>
  <si>
    <t xml:space="preserve">(RM juta)
</t>
  </si>
  <si>
    <t>(RM million)</t>
  </si>
  <si>
    <t>Perdagangan Borong</t>
  </si>
  <si>
    <t>Wholesale Trade</t>
  </si>
  <si>
    <t>-</t>
  </si>
  <si>
    <r>
      <t>2020</t>
    </r>
    <r>
      <rPr>
        <b/>
        <vertAlign val="superscript"/>
        <sz val="10"/>
        <color rgb="FF000000"/>
        <rFont val="Century Gothic"/>
        <family val="2"/>
      </rPr>
      <t>r</t>
    </r>
  </si>
  <si>
    <r>
      <t>2021</t>
    </r>
    <r>
      <rPr>
        <b/>
        <vertAlign val="superscript"/>
        <sz val="10"/>
        <color rgb="FF000000"/>
        <rFont val="Century Gothic"/>
        <family val="2"/>
      </rPr>
      <t>r</t>
    </r>
  </si>
  <si>
    <r>
      <t>2022</t>
    </r>
    <r>
      <rPr>
        <b/>
        <vertAlign val="superscript"/>
        <sz val="10"/>
        <color rgb="FF000000"/>
        <rFont val="Century Gothic"/>
        <family val="2"/>
      </rPr>
      <t>r</t>
    </r>
  </si>
  <si>
    <r>
      <t>2023</t>
    </r>
    <r>
      <rPr>
        <b/>
        <vertAlign val="superscript"/>
        <sz val="10"/>
        <color rgb="FF000000"/>
        <rFont val="Century Gothic"/>
        <family val="2"/>
      </rPr>
      <t>r</t>
    </r>
  </si>
  <si>
    <r>
      <t>2024</t>
    </r>
    <r>
      <rPr>
        <b/>
        <vertAlign val="superscript"/>
        <sz val="10"/>
        <color rgb="FF000000"/>
        <rFont val="Century Gothic"/>
        <family val="2"/>
      </rPr>
      <t>r</t>
    </r>
  </si>
  <si>
    <r>
      <t>2025</t>
    </r>
    <r>
      <rPr>
        <b/>
        <vertAlign val="superscript"/>
        <sz val="10"/>
        <color rgb="FF000000"/>
        <rFont val="Century Gothic"/>
        <family val="2"/>
      </rPr>
      <t>r</t>
    </r>
  </si>
  <si>
    <r>
      <t>Nota</t>
    </r>
    <r>
      <rPr>
        <i/>
        <sz val="10"/>
        <rFont val="Century Gothic"/>
        <family val="2"/>
      </rPr>
      <t>/Note:</t>
    </r>
  </si>
  <si>
    <r>
      <t xml:space="preserve">*Hasil bagi subsektor Perdagangan Borong &amp; Runcit merujuk kepada nilai jualan.
</t>
    </r>
    <r>
      <rPr>
        <i/>
        <sz val="10"/>
        <rFont val="Century Gothic"/>
        <family val="2"/>
      </rPr>
      <t>*Revenue for Wholesale &amp; Retail Trade sub-sector refers to sales value.</t>
    </r>
  </si>
  <si>
    <t>Hasil*</t>
  </si>
  <si>
    <t>Revenue*</t>
  </si>
  <si>
    <t>Jadual 1: Perangkaan Utama Sektor Perkhidmatan, Suku Tahun Kedua 2025</t>
  </si>
  <si>
    <t>Table 1: Principal Statistics of Services Sector, Second Quarter 2025</t>
  </si>
  <si>
    <t>Hasil</t>
  </si>
  <si>
    <t>Revenue</t>
  </si>
  <si>
    <r>
      <t xml:space="preserve">r merujuk kepada pindaan / </t>
    </r>
    <r>
      <rPr>
        <i/>
        <sz val="10"/>
        <color theme="1"/>
        <rFont val="Century Gothic"/>
        <family val="2"/>
      </rPr>
      <t>r refers to revision</t>
    </r>
  </si>
  <si>
    <t>k</t>
  </si>
  <si>
    <t>Table 4: Income of e-Commerce by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</si>
</sst>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(* #,##0.00_);_(* \(#,##0.00\);_(* &quot;-&quot;??_);_(@_)"/>
    <numFmt numFmtId="167" formatCode="_(* #,##0.0_);_(* \(#,##0.0\);_(* &quot;-&quot;??_);_(@_)"/>
    <numFmt numFmtId="168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0"/>
      <name val="Century Gothic"/>
      <family val="2"/>
    </font>
    <font>
      <sz val="10"/>
      <name val="MS Sans Serif"/>
      <charset val="134"/>
    </font>
    <font>
      <b/>
      <sz val="10"/>
      <name val="Century Gothic"/>
      <family val="2"/>
    </font>
    <font>
      <b/>
      <vertAlign val="superscript"/>
      <sz val="10"/>
      <color theme="1"/>
      <name val="Century Gothic"/>
      <family val="2"/>
    </font>
    <font>
      <i/>
      <sz val="10"/>
      <name val="Century Gothic"/>
      <family val="2"/>
    </font>
    <font>
      <sz val="10"/>
      <name val="Arial"/>
      <family val="2"/>
    </font>
    <font>
      <b/>
      <sz val="10"/>
      <color rgb="FF000000"/>
      <name val="Century Gothic"/>
      <family val="2"/>
    </font>
    <font>
      <b/>
      <vertAlign val="superscript"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i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0" fontId="10" fillId="0" borderId="0"/>
    <xf numFmtId="0" fontId="1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165" fontId="5" fillId="0" borderId="0" xfId="0" applyNumberFormat="1" applyFont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2" borderId="0" xfId="0" applyFont="1" applyFill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2" applyNumberFormat="1" applyFont="1" applyFill="1" applyBorder="1" applyAlignment="1" applyProtection="1">
      <alignment horizontal="right" vertical="center"/>
    </xf>
    <xf numFmtId="3" fontId="7" fillId="0" borderId="0" xfId="2" applyNumberFormat="1" applyFont="1" applyFill="1" applyBorder="1" applyAlignment="1" applyProtection="1">
      <alignment horizontal="right" vertical="center"/>
    </xf>
    <xf numFmtId="0" fontId="7" fillId="3" borderId="0" xfId="3" applyFont="1" applyFill="1" applyAlignment="1">
      <alignment vertical="center"/>
    </xf>
    <xf numFmtId="0" fontId="9" fillId="3" borderId="0" xfId="3" applyFont="1" applyFill="1" applyAlignment="1">
      <alignment vertical="center"/>
    </xf>
    <xf numFmtId="0" fontId="7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7" fillId="0" borderId="0" xfId="4" applyFont="1" applyBorder="1" applyAlignment="1">
      <alignment horizontal="center" vertical="top" wrapText="1"/>
    </xf>
    <xf numFmtId="3" fontId="5" fillId="0" borderId="0" xfId="4" applyNumberFormat="1" applyFont="1" applyAlignment="1">
      <alignment horizontal="right" vertical="center"/>
    </xf>
    <xf numFmtId="167" fontId="5" fillId="0" borderId="0" xfId="5" applyNumberFormat="1" applyFont="1" applyFill="1" applyBorder="1" applyAlignment="1">
      <alignment horizontal="right" vertical="center" wrapText="1"/>
    </xf>
    <xf numFmtId="168" fontId="5" fillId="0" borderId="0" xfId="5" applyNumberFormat="1" applyFont="1" applyFill="1" applyBorder="1" applyAlignment="1">
      <alignment horizontal="right" vertical="center" wrapText="1"/>
    </xf>
    <xf numFmtId="165" fontId="7" fillId="0" borderId="0" xfId="4" applyNumberFormat="1" applyFont="1" applyAlignment="1">
      <alignment horizontal="right" vertical="center"/>
    </xf>
    <xf numFmtId="0" fontId="11" fillId="0" borderId="0" xfId="6" applyFont="1" applyAlignment="1">
      <alignment horizontal="center"/>
    </xf>
    <xf numFmtId="0" fontId="11" fillId="0" borderId="0" xfId="6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7" fillId="0" borderId="0" xfId="7" applyFont="1" applyAlignment="1">
      <alignment horizontal="left" vertical="center" wrapText="1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168" fontId="5" fillId="0" borderId="1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43" fontId="7" fillId="0" borderId="0" xfId="1" applyFont="1" applyFill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43" fontId="5" fillId="0" borderId="0" xfId="1" applyFont="1" applyFill="1" applyBorder="1" applyAlignment="1" applyProtection="1">
      <alignment horizontal="right" vertical="center" wrapText="1"/>
    </xf>
    <xf numFmtId="167" fontId="5" fillId="0" borderId="2" xfId="5" applyNumberFormat="1" applyFont="1" applyFill="1" applyBorder="1" applyAlignment="1">
      <alignment horizontal="right" vertical="center" wrapText="1"/>
    </xf>
    <xf numFmtId="168" fontId="5" fillId="0" borderId="2" xfId="5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Comma 24" xfId="5" xr:uid="{E2A12729-480F-4AEF-B30A-74F6BFFA5DB0}"/>
    <cellStyle name="Comma 3" xfId="2" xr:uid="{F73CE1DD-61AF-41CA-8429-1680F38EAC50}"/>
    <cellStyle name="Normal" xfId="0" builtinId="0"/>
    <cellStyle name="Normal 17" xfId="4" xr:uid="{FBFBCDC4-5C6D-46BD-A2ED-B434235D9B45}"/>
    <cellStyle name="Normal 2" xfId="3" xr:uid="{63EF9C4E-FD5B-4B3C-86EC-9A15233371B1}"/>
    <cellStyle name="Normal 3" xfId="6" xr:uid="{F6C831CE-345C-4DC9-8C9A-B804D2C956B5}"/>
    <cellStyle name="Normal 3 2 2" xfId="7" xr:uid="{F5421E7E-1200-4EA8-A7FE-E6608138AFC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47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90A399-A10B-4DD3-B84B-892BCDC80630}"/>
            </a:ext>
          </a:extLst>
        </xdr:cNvPr>
        <xdr:cNvSpPr txBox="1"/>
      </xdr:nvSpPr>
      <xdr:spPr>
        <a:xfrm>
          <a:off x="6877050" y="12163425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10738C-EC7B-46C2-AEA4-9361CA94DDA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FFAD55-E6D8-499A-990A-E2E8CBAB8C5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1596CBB-63F0-4B67-BE15-ADD418A0F78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698B299-1ABC-46CD-8D18-1816FB1766E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3FF20CC-AAF0-4A73-BF52-4985CACCAA7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4DE7E66-F0C9-450C-BEBF-BA0C88764FF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8E4D342-B9DF-48BE-A088-837587251838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7C52E8E-62E4-4D4A-8D0A-63D287FA050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9A5BD90-F5CE-4E07-A9F3-F4DCA195B28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81FCF7-B3A2-4BDE-9DF4-085A95A2D8B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CC4D4E2-69B5-4896-808E-550C276ABBD7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1675A23-2A39-4F4C-8C6F-097216FF91A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5EB1095-4CE3-45F2-AF61-86239075353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74F1D5F-3114-4054-B748-ADBA0142A4A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DF6DF1-B09D-4531-8F4C-69563054249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3BEE0E9-329D-4230-807D-3F218C2E802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005E329-C552-4736-9A8E-498E9BCFCE0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3BDC2F9-03CD-4E16-B31B-6DC98B23950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4221B93-57CB-4BB8-BF3A-252D16C56688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69D58E-26D8-40EC-88B0-B4AA5D82FD1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0309B28-A353-4E58-8C99-19A93ADDDE4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C94BB61-4E9E-4949-B656-DFFF87056383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F00D984-B7A2-4A53-9557-F46A816AD35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C22B83E-FEFF-4640-8E65-7260110F884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936FE8-1F9E-4865-95EA-E2E96060B22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541064-DBB3-41DB-9EB1-9FF09832DAA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80CC690-CFC3-4F97-AB08-84B2FDEBEC28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65E01B4-ABDE-442E-9957-151A42232258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CC8B9B7-8742-4D11-8E8F-1CF5DF820CD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963C98B-8CCE-47D1-A3F3-C571C91F4B4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C0997A3-2E60-4CFE-B233-7785D7C8660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FC10083-A32B-4A0E-A621-DC49C907E94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BD341A0-B42A-43A9-A580-2CA34CE7153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95D53B6-C270-4C1F-B78F-648A6A1230A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7D5F8D2-69FE-4B3E-B5D1-A84DFD57BAA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C71B39E-9A5A-4948-9112-C360AF178F4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BDA0426-A4D2-4568-875A-3A754FCC598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8739651-23D1-4FF5-9255-0DE7C47473A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846AEE6-8A2E-4D96-8B51-EF41EF4DDCA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8B84076-38EF-469F-B925-E8B7B8538ACD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8FDC24B-CD0F-47C7-8DC5-79740884F56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CA4F2CB-9FFA-4B7C-B27B-7A99B26D067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A743ECB-3A0A-4110-B5C4-7B9C8FE35A9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F0826F0-24A3-4405-BF02-0FBB1C2D67F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C06AFF2-F4D5-43CF-BF46-07F8321AB566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6DABF56-CD59-44AC-B725-69A6785186E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03717D5-727F-4E4D-8135-C6B633E6FB6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F52F5CB-1E66-4FC6-BE3D-5E2D0DA488E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C85063C-05EA-4AA3-A085-C2F45B26340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6EA53A1-7D76-4E55-9E72-46173836EEB7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3539375-E22D-4BAA-B6DB-D2E78BD6C5C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6915FF5-5DF5-4D37-96A8-D6274D4A8EF3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2C4C5B9-B4CE-4A2D-89C4-1AF718EFBE7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70AD96E-95FF-460C-A0BF-8A169D4CB8B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9F23E89-CEEA-4D48-B4C4-0E97C1891E43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60B041AB-FB2F-4A24-AA00-E7D2929314FD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1188C479-100B-4616-9C82-ECE8C74CFF7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C09FA3A-FD43-4F67-B992-BDBAEC12989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0D8BAA8-8159-465A-B1D6-B64CD1BDCB0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737DBE4-D8EE-48DB-9D1F-531D682582E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B18B916-BE7B-484D-8B2E-2C42A1BA6BC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458C6E8-1C82-47A9-B47E-CEA56DDD589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041080C-2955-4EE1-9369-913060A7C61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2A54228-D16C-449A-B37D-3BC7E1B253B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67AEB71-D828-4F86-950B-77357837FD4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46C4A01-D200-41A2-AFEC-03B1203F781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8805A13-DEEC-4773-ABA9-464576B79C7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13A71DF-E5F4-48F1-935B-0507EA26049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263A39A-F1B3-49EA-B68D-FFBC4618C83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477F1A4-EF61-45B5-B2C8-E712768A4F8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7BB7CB8-085E-492B-B515-C3112DD7D38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4A2DD8C-D4F0-42E5-87B6-9B435018768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2753275-8849-4CF5-82AE-2B2BDBB9E53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9E89D07-14AD-4EB2-AB56-0B92D2DAD2CD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AF180ADD-D0FE-4804-A90A-53846EC89587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9F031C8-FE8F-4FE3-A146-88A0C5DDB7F7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FD9BF79-51AB-4F7C-9ED8-7130CEF0917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2512173-4190-462C-A745-592B2FCD154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E23E841-596A-41A9-9E44-830B8944EFA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AA883EC-9C7F-495F-B3FD-4520D888611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481E94E-31C9-428A-B09D-4C6324A7CA42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0B455EE-D247-4C56-B522-7D375D92171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AEB0ABE-488E-4A0A-AFAB-9C7FF7FF9A4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82FE522-4A72-4D28-B3F9-6A574F10B65E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DC368CC7-AD27-45E6-90F9-541C4E09007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90F9DC5-7BA4-41EC-B6F2-89761C28665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1236AFF-EEDE-4DBC-BAF1-978C4DD7FACF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191E944-0A7D-41BB-9BBC-76E147FAB84B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8287359-9EDA-4C88-8183-36E72DB6A3B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1219F90-AD32-4618-8FAF-EAEF884275B3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21B4B9A-C520-4357-9F52-9E1ECA73DA0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1823BA8D-6141-4EF3-9BCD-C7AE36987AD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4B697EB-ED39-4C49-BC26-998ECC222FCC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76836C1-1340-4284-B1A4-E798E606CB1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97B30E2-7756-4D11-9043-ADB5FE612FD8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94F8EA6-EF81-4158-B95F-AA182A6EE0D5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DE67965B-0208-4A80-89AD-5B9A675A8FF9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5754E95-AA05-45AD-A16B-FEDFF2B48683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AA61CE51-18B5-49CB-A063-B8D95803D9C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4E791022-F10F-4609-AD81-53844E194F1E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7CBB938-9DFB-498A-8144-DD9E974F0EE0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A35D5675-74BF-4533-845E-F7D6DDB65F3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36E28FA-7B31-446A-9D83-311E5FA906A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D4BF692C-60EE-48D7-9E9D-80B2BCF81AE1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B29E45E6-3B39-480E-BED1-A486137B2A1A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1992AA2-5D6D-4CA2-BE58-9C0D386E7A9E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B9306F9-B0EE-4B6B-A94D-CB7D033F7DC6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0FA8B6E-72AB-4A07-997C-5090E966DFD4}"/>
            </a:ext>
          </a:extLst>
        </xdr:cNvPr>
        <xdr:cNvSpPr txBox="1"/>
      </xdr:nvSpPr>
      <xdr:spPr>
        <a:xfrm>
          <a:off x="6877050" y="1216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051D7F-724D-43FA-8BD6-6F674A375C6E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5FD0AA-EC5C-434F-9F1C-6866FF0FD5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A8775E-3B2A-44E0-B65D-7827E60B3F8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3307079-8F18-4B50-AB25-C2FB8636F5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4950F9-1209-4BA8-B179-49FF37B56C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B1D0DE6-E403-456E-9E3E-032797D808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4F85A2-5658-443C-BFD4-160660C3C9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C6B7DEE-743C-403D-8B44-7BB83B40D4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35621B-0655-42AB-A887-9473272002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B78DFB7-87AF-4A36-AD1E-E996FD0248E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5A8ECDB-4A9E-4221-8733-7FAD251390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65B35A6-4134-47E8-A9C0-F1776C405B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4AA8E55-30A8-4612-9F87-3034BFF5FED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925BDD7-3D67-44F7-8554-D382E4524E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D44BC9E-CD35-43E2-9543-0517DFE2FD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D609FAC-9E68-4BB4-974F-DF263C56EE0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B16C178-0BEB-46DC-BB6F-989F536214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1A2355E-447A-4DB1-9DA5-55B03FA8C28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F07894D-A251-47ED-878A-148B7600A0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9255D3A-2D12-4DC0-8594-738DF3AA7A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8076CF1-D5F7-4209-9252-F8898327D4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C80504B-B61C-4FEF-889B-D94EA19015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8370742-2240-4255-B101-F57B840501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E4D1534-FE14-4BF2-9EB1-87F5AB5F33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C10B807-2D25-4B5C-89AB-84E972DF35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93F41BE-D7D2-4D0D-814E-282166CF1D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C30AF40-8D17-400E-8BD8-8FC1265989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71A335-E785-4DA0-933E-40D3AF156B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67B0034-2EA0-4DCB-8F68-20A2667879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76C42F-8302-4C02-9700-64C4E4564E0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E658A7C-2986-49FF-BF9D-DEF0D77FFBD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FC9F96E-A756-44DB-975D-50F441E534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6918C66-2528-4AB7-8082-0E5C515695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77D8529-978A-4686-851B-BF3FCFF818C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49722C6-674F-4951-8AE6-9032CAE8DB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CB14A60-ECB4-4E9F-82B7-1F9231F2E1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60B1065-43F1-4455-BBA6-EE4365B586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731EEB6-0EF4-4C8D-BA8C-651F6B4AEF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832BD1-0CB0-4586-A181-AFFC655238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E02A08E-BCF6-47C8-960F-7C87BFC724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586105E-A918-4B0A-9223-49B8FC949C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BE0FE5E-87DF-4D96-B6B7-039DB175D6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B419CBF-AE96-4350-B52A-632AC59D9E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BB336FC-5059-4CAC-B2A9-5F4745BBDF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B3572F3-E994-457C-ADF6-87B64E5445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A72CAF2-30F9-4E75-A5EB-979FA2DB14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9A46FFC-7140-4742-AF9C-F6EC14956A8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DA07B75-3203-4CA1-8BD9-B4F1B4C2C2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9547F0B-4E38-4E60-90A8-134471DE21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667C37-B575-472D-889B-C7A5B267F8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F4C90FF0-6253-499C-81D5-17C4550545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D7C8A86-2934-4A1D-A0D2-9F54363FB0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18CBC50-B2C1-49F4-A4C1-DC67CB4621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62ED251-7DAE-4A36-A2D6-4F0189BC6EF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3F4F7C5-8FA8-4506-B32D-D3EE4EC8CC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7C9CC25E-4E93-4B05-9CB6-14BE52D6E5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4AB75C4-DD19-472E-ACCA-2FAF0E62F1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F82CEA9-3453-4A25-BB5C-559FFBB983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7C19B3F-8993-422E-847E-22EBDEECAE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AAD947C-6907-4F4A-B732-F59887646D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4E0E4A51-C663-438F-9D81-1ED1A74B5B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09FEA6F-286C-4B39-97B8-CC2C8069D0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6E14A55-26DF-4A89-89C3-7E55BBAACD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40D85CB-2C17-4E3E-9B0F-386A29E553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3F65111-51E7-4C0D-BE47-70A45E8CA2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40C115A-376F-48D9-AD1F-C2F6FF663E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9762352-400C-4416-8D2A-DB7E874E52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7ADD44E-4603-44E4-911B-64A50816ED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13CED57-D97E-4842-8879-4B555D449A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43360B4-F19E-4EBC-A821-8CED1D47B8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1AD4EA2-5D58-4CDE-99D5-C579C69D5D6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47D1D6D-85B5-4571-9194-D72D60A02AD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0441A61-8DF0-46B0-9D53-700B113F8D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7727B10-8A55-4FC5-83A4-5B44210BAB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B22ABAC-2475-4D2C-AD90-16CE2DC1A3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44D9A63-8926-45CA-83E5-8F3B562067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D735D9B-C39B-497F-9E76-B2F2666105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4FCA06F-542B-4C6E-AF9E-880C626E11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4D7AE18-69D2-4A76-B0C4-AD70C889DA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659891D-E845-41D9-9AE1-C77BD9AB1F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5FBF80C-FF5A-4DF9-8A3F-9E0697D596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B52B934B-8269-49BB-A965-D144C13B91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D0DCB1F-88A3-4510-9894-DA1ECEA6E28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13DC97C-D735-4698-884A-139E98A56FD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4149F79-8C70-4FDC-AF88-C14EA7F032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715DD17-136A-4AAD-ABAE-DB1A694C4D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2178983-B47B-4611-B719-7E58820182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445B13C-2A3B-4287-A645-9DAB4F4C8E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76BA0D6-B311-44D2-AF4A-C51E94107F8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6F3E462-2DDF-4DCC-9DCB-BDCE70CC34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E2162512-97DF-4A45-9A06-CFECC42BA9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DA26131-EF57-483A-A3EA-5A70FE941E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F68BB77-0192-4CA4-A234-38715B8C63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1CD0BFFB-C8BE-4C17-8AAD-15982406DC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B63EA9D6-5D33-43D9-B0A6-FE019B83D70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81C6829-9E97-4574-ACE9-3A75CC3DC9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32E1955-5DC1-4A5A-B942-8C8A727670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F453FC5-10FD-434E-9ECC-65B086C05B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4C073203-87C0-4D85-AFA8-9AD12AE1E3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B921A0D-A2BE-4801-8462-9A3AA9FB38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A7D8CB6-3A3C-4854-8534-F3E22670FA3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F2BA803-3FF6-4FC3-89AE-85F9A0F665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9658DFD-A073-4DCE-80CF-8FD049B656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A01AC64-9CB2-4DE0-BCF5-AA20AA8DC3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3500F2C-EF31-4767-82BD-E7E4B5893F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BE8E9891-8BDB-4C06-AED7-4DA7EC677F3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4A1097B-D565-4F62-A575-3609A5BBEF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C6F8FB7-2503-4C8D-BDC5-3968C58B5AB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CB405F6-E189-41F1-9B72-0EB9A7F379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1F8E69-3F1A-48B9-8FCA-183086EE5CBF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D40EA5-E247-47C7-A1BE-20DDE19CFC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2B9BA9-37EA-4624-AF4F-A4B3651BF4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2EC869-81F6-4146-93B8-EF77B6E500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9C2430-A3D4-4E38-A716-52FDA6743D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3AA3DE7-4D4C-4E94-8493-F2736D9AA5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D04C6E7-86EE-4C1A-A5A5-6D51EE880E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312BD76-DC99-41B4-83FE-85C610C21D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F8EBA7-2586-42D0-B064-0D7E43518C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97D4372-1C07-4DC9-A167-448F1ACFC7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2E14F34-4A89-45ED-A130-20055D9C7A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C4E41B2-B1B0-438B-8F08-28E2450F14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2DD9AF4-685F-478D-AEEB-19A550EAF9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B75EF3-E12B-443A-B1DD-5FEBD77620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D0525DF-4722-4C06-B790-22B48562D2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2169448-FF0C-4795-BCEC-1FE38709F9C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14F09FF-3500-4B30-A236-CB6BBE34C7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FADF85F-F8E7-42EC-95DA-6ABFEC8E5B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3A8A016-7A52-48F9-A087-CF5365F0E9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36CA06F-BA60-40BD-9217-9E62A84EA6F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05A2CC2-CA12-446D-84B4-57E02CB0C2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464F257-A67B-4666-A348-24853D85C2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B74A765-7E7B-455F-92D7-1F7DD823E9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481B4A4-DDED-4283-9FC1-618890BE36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1281342-374A-4754-8544-E6A4F926D9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66FDD40-0379-4DBC-AF43-1B1F2367B4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63A65C6-1B53-4668-B430-0C31D15E17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9589A0E-31D8-43E9-9B72-7DA161DC48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F27CA36-CD19-4E08-833B-6EF1127387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7C25ED5-7C12-46A6-90BF-4D9B7ACD39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7FE7375-0FE4-4B63-99F5-52FDCAE3DD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574492-C1F6-4E77-8656-40E51D2088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FF6814D-FB5F-4436-9E91-4AC214CF51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A138D81-D59D-4C7C-8CB3-BF5FC7FB48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88EF79-E622-4F38-A4A3-4131CD0221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94B5298-AD54-41AA-A321-740AABDD3F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DF8D18-424F-4AD5-973F-5A9C534987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B9A239F-62DE-440A-BD3F-5FBA214AF5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1F11AD0-84B0-4518-B24F-B27DB2B015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F60EA43-0233-4288-887D-25F6F3C774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82CE5C8-7878-4E9B-A44D-5654C2AD99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414267C-D7DD-4B75-9385-FCDA0EF015D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E57DB86-FE8B-451B-9993-97F2206314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FB73A3B-462B-4EF0-A368-B978BA4AF8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3314BAB-D8F7-47A0-AB68-D320704BF5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3913BE4-8EE8-4BC5-90F3-EBB5BE70E84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4419E72-E3B3-4E5F-BAE6-C3E807E60E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8EA7834-76B1-4AD6-8B5D-6EA6ABFE18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EAC1690-7D0B-4B6D-9E19-54C34FDE571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8A12CBC-056F-45B5-A844-434A71EB01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3060F3D-6855-4529-BC1C-D6538783C8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28DC946-EC72-412F-B8F6-61E74080F5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26C90C3-3CF6-4645-8B20-38630990A1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5D59827-1E8E-4C43-AAEE-BA6B45B795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51C4E02-6955-454E-983C-4B435A0DE5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219EAE3-3E2A-43F7-8D2A-CDB2B3BAF3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EE7B055-8B38-47FA-8D65-C8CB0FCFBD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74806E5-F881-4B31-9B3D-F3EE501A4D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6231CDC-F6C8-4D35-B727-A41826431E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79F762-07EC-4D23-A285-932839DD4D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F2ABF3E-119A-437F-B7DC-3B6EC8EBED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3733DC3-FD57-45BB-A351-A460B2A1BE0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ADC253F4-E466-4DF1-B5C4-298C5475B8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9AC0F5D4-32AF-4C98-83DE-F0C5881F9D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CC66D8B-FAF6-445F-A8A6-A4DB83A750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22EF551-E69E-4E93-B814-758B8E37B9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8601AE74-D2CB-4718-BC8E-768273CC140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EB4E82E-2205-473C-AF3B-65B01F381C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E1B224C-5FEA-40B3-A64C-7318D71479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187AB0D-7159-4E78-A7F8-B008963279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DB163CD-3A6E-4460-91F0-57DFCD7A48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3124FDAB-0E91-4FCC-B7FD-F28C41DD76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99A5F3B-1084-46C0-89E4-7112A5470D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C1386489-68AF-47B6-AB67-09C2546AA5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0BFDF45-C614-4A71-8BEC-8258474936A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9DA308D-E100-49F4-BFAB-2B27070EB1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275C1D2F-9A71-42F9-A571-5769D9235A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EDA49CE-8A67-4BBC-ABFB-C543E8FA91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115FEE08-530A-4260-A802-DA1E41A7AE4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66C600C-1370-4660-A02A-CD5066303D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28E62C23-15B3-498D-B99E-E75F5B48FD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74CA4FF-AEEF-4E1A-8571-EC01EDD688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448768F-3DF6-479B-A369-05EA393B33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2C7A82-D1B0-4A4F-AF94-6AEBD3F599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59722E7B-56B4-402B-BF8F-D0F6F023C9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9C9611D-B462-458D-9935-560FA4D404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E894077-AF62-4575-A489-2D3771E524F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D2C07AC-FF98-4592-A7DE-500B5C4D3D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5863D40-EEF3-4BB2-AB92-B17506B0BE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0ABDED1-EA61-4AA6-A837-83BF6FCA22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37B8E01-E523-4F11-85FC-47F84365E1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56F54E7-B0CC-45CE-9D01-C7E9B0223A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7F45DD3-97CD-4671-B289-B58F2A413B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01E3686-8273-4861-9395-8DE57C5383F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3910198-504A-4F4C-B276-FCF0DC5C0B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691B0AA-9AAF-4CB7-9082-CFAAE7CF83C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EE928F0-04A1-4675-9AD2-CE32B14249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5B794C40-D7B2-413D-9E31-2A2D26091C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8443200-C56E-4CFF-8780-3C568C2ADE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52DA708C-2243-439B-8FE0-26210FAF8B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82BFE3C-4397-4149-B6DC-C3926C7EB6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4C4DDEA-8215-418D-B4F5-B3DD627776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133FB60-BA3D-4541-8869-42042B5489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024C9C7-6E68-4AAA-A75D-89CD61E5FD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425FB5ED-2D07-472A-8959-6081F39687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F5CEDA9-8873-44A9-AABF-CCEF45B695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99F9335-6713-4F36-87E3-448687FF4C5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C539405-C854-4EC6-A5E5-74BF7EFCF3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FA5CE995-F644-493A-BA5F-69EB21BF56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5FB2FC-78A7-4564-8E9C-19E56B62725F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0C1240-B44B-4B6F-8848-BF85657033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AE6260-614D-46C8-888A-958FEA7B81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33AF83-0225-49CC-A409-97123FF0A0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CA682D-4862-4710-96D7-498E3BF2B3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320050D-60A7-450A-8894-7B1E4A10CF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F813181-813B-4182-8B87-FEDF6D4B7D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38D736E-FD47-47EF-9AF6-C1070F69D6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033D67C-69E6-4602-9814-6F4FAE6BB2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C6A5E08-1B87-428E-A81E-DAFFDDC69E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FBBBF63-984D-4CB4-BDCD-5957B71056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0DE4B2-A570-4252-8814-E21D0C003FC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57F2CE0-D234-4841-BE40-B7515FE101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16105A0-1C87-4376-B05B-FB04E936AF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F31691C-583C-4E6D-9F04-E4B7998732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391C2BB-E52B-409B-8E53-A7C7D740B5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AEB483A-2FED-43A8-BAED-7F202DED5F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1FF2C5E-7151-44EB-8C2B-D36E6661DD3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3A833AE-31E3-4F2B-9233-7C95B67C80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883E662-DAB4-447E-B860-0DFEDA55C7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7BCB1D7-9EF7-427B-B0AF-55EC3254EB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5260A9E-0EF5-48C1-A896-A3D3952DF7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20EFFC2-77F6-4276-9CAA-B0BD43AD2F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5D181F3-F8CA-49BA-BFC6-71A11081BE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0294CC7-6875-45D3-9A3D-407DD2B7C9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2A537E1-B84A-4177-B6BF-9759C3C8378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5D3894B-F77F-4884-A143-87F22B641C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FF62B5A-EBBB-461A-8EC6-615B5977FC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6DE4F81-84F3-4540-A405-63CF947BC0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49ABCF2-35FC-4745-8180-B6D88DC0BF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C3D628-6E88-4254-B834-1C3EBD2CA4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045901F-7B13-4F47-9B1C-F27A064CE4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A5F466F-A44E-4528-B1AE-84B81FAE3A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753CF87-9A43-407F-9608-1F2ED2E563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EC70644-1E5E-4AB1-929B-2312449587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8AF47F4-DD5A-4C00-A7C3-A509B41C5E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D23C528-4194-47AB-89CF-FF399A3845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291DDF-1524-476C-A824-A28F487268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D7243DA-C710-463E-8599-3E002ECB2F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B67B3F0-C01A-4E26-9894-FCDDBCEE79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F09EC0B-435C-4D03-81AA-9BEA12B8CD8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2AD4FEF-29F4-4105-BB49-64E3333FB8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99BEDE6-BB9D-494C-867A-7B4018FAED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A2A87DF-F84F-4CB4-9509-C23D954274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4170EC6-10F5-467F-95E0-53CB3E5911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5942C1C-3086-452D-BEA4-941C427F354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FD245DB-10A9-490A-B1FA-16EA5A7CAB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F185A27-9B5E-4CCE-B905-31D01587A7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D9EE52A-107E-4BC1-9288-44CDEADBFA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B11274A-663A-46C5-ACEC-816B6CA9D8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1D3DCC9-DC7B-4DA4-8DCF-2CD618A0E0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E789082-CC69-49D4-9211-ECDAD7ECF9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30F0CA0-3FD0-4233-8311-9B33422C0B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43B610-D67A-49D1-94A3-98D5BD51AFC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B3E62DC7-2777-4CF9-ACC1-80F0BC0E8B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D29F443-3F7B-4A7C-907F-8F447A0CA5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9B332A39-3911-4036-A8DD-C0AE699B9E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6C18D14F-462D-4E49-A705-9C8CAB55D2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149B539-612C-4973-876D-E9706594E86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0071A75-E53E-4280-AED8-72B3264C42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333F9B6-217E-483D-991A-D48795F3580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DD61F4B-318F-4252-9E38-C92B2C2724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494F329B-A807-4E89-9886-7F4680F229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90A11F7-CE66-4CD4-B0D3-F0919153B63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6C00FF4-70DC-4185-A196-901299BF29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B85125E-3C3A-4CF5-B09C-EDA0CA0891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230E8A2-F286-491F-B838-6669F803A4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F8DCB80-ABCA-4A09-8943-0592E80A5D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498514D-A8ED-4724-AC28-BA494FDA69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45345677-FFA0-42BC-BE86-17066CBF11E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1D901232-DE8C-4DFE-8494-948FC1AE3C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3F7EB3FC-BAA7-4C0B-A2FE-25D64636478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1D988E95-2988-4FA6-8DB8-C48BC98EA0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8F16EF1-E650-4225-A842-A1631C9143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D7DF4BC-FE2A-450D-AE31-630C408499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C7F80B0-94FD-445D-A91A-4D3716DF13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9783381-4D76-4FEE-9B5D-1D7344ECF2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B3183E2-D1D5-41A7-9D13-7A8951EF16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1F9D381-9267-43B7-8519-3D8BED0CE4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FE9AD42-35C9-4E00-A75E-5DB20E249D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56FA0E56-A299-4AD7-ABE0-B8DA7F0E09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83699A7-4009-4543-BDF0-8F2AEA04CF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E99B122-BE9F-4AE7-94AC-22EFC63FB3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0C13D21-7E24-4FBF-997F-5E970CA40B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B3B5D01-DF96-418E-8DD2-A656E0B4B5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44F7E41E-BFCA-43D9-9C74-0C0992F8E4E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45B6025-2EF3-4B14-9ECB-27EEB7BB7C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88F0682-F175-4E64-9F8B-77D30AE3DF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7D44A33-EAF9-472D-B4DA-181C569020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8932235-9F7B-412B-BD49-306BBC4A21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B0B2A14F-6982-49A1-8902-FE992B7271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FF0F41D-8C6B-40A8-B7B9-6B997C70CC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ABE2525-150E-4F6E-96D8-F1FF2D290B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0C6EE9F-B94E-48A7-AEC1-F9FEF09A23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A375425-E36C-41E6-A3A9-96E59FAE2B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AB8ADD38-8280-434E-BD41-11F59E3965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F4020744-FAC0-4F3F-85EA-EF9CA1E29E5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9994AAB-69AB-4DBD-BD6E-FE495338E6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4237C7D3-455C-4F25-A569-5CF9112E19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A11812FF-F927-4105-929C-0DD4EE4E90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B7BE9B5-3BD4-4FB9-B5CF-85E72FCA60D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3A63478-4CB6-4199-905A-F467ABF592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EEFE95D-3BC1-4A20-BF36-E4854784B3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A9EBF6F-9FC9-4D11-AFFC-27BB02D1B8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2021C982-3F6B-48FE-AAEB-87ED75F91A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6E0E3BF-AADA-4E7A-A6B9-28EC42FD97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81C666BF-E778-4DEE-A03A-FF89609E72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495E206-7C47-4812-9A35-828A5F5CCD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910BE76-6D7C-4277-B23C-E54E58366DE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5C5FD9-DA69-488A-BA96-DFC684B225B2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AB3B8-8B9E-44FE-8A1E-7F4F768A7D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EB535A-6B05-410F-B7EF-4D013045137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ACAAF-DD3C-4179-A3B5-1768002A25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27CC981-6503-41A4-BBFD-BF83E4A607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A5F2162-571D-4A24-A64F-89AAFE583F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FF78E9A-C356-4EB6-AB64-92FC876049D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729D7A-532C-4A0B-8DB8-9692282E2D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E1AADA-8AA7-48FA-B5D2-B5311B4CE0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B5D653-FA66-4BA0-9984-E5EECDC6E5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EECDA58-F6BB-4BF2-B00F-FF54753D76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D175BE6-6FD4-4478-BA3D-F237BAF747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7F7CB80-7E32-4532-934F-13CDC8BF93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33765DB-66AE-4B37-BE2D-591D337A5D5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198CC74-FC86-47AA-BCC6-FEECF30F89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66BD7FA-947C-4C74-A008-1BA39F417D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0E6ABAD-C8AC-41B8-9FA8-F71B162F56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CCF6D8-4D1F-4F9D-BD6C-7BCB9F0A8C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CBEB8EE-96AC-4E38-95A2-B8CE9531FE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1DB4B6A-1EEB-42FC-AB82-F1341441C6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5C0C1-6714-4DF6-8880-BD5C7D9B74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24BAD3C-16C1-43BA-B304-22F9FFEC329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6C2B4A4-E460-4A37-9EAF-CA6343F162E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9F13843-8E28-47F4-925B-D5B44F2772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94D24C0-43FB-4EF3-8AF5-18C5A30931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8BFBB64-9B25-42C8-AA02-FBFC2EE101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3B27133-674A-445E-9A7D-DFCB263558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30BF512-D521-4498-BC70-21716759A8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5D5E1B-3F20-42D8-B8B3-F965BF92884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D812D49-6E65-4772-8F32-F8F899C6776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A3F1CEB-57FD-4818-8462-BDC081879D4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28E1A7E-5465-483E-A810-6635C0393FE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9196CAB-625E-4BD5-BFAB-CFABB0925C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65D0157-8876-436A-B828-6CE9443810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56F02B1-B2E5-4C01-AC95-DF4894EA75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928811A-181A-4B61-A95F-61DE43E3BB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E0611AA-776E-4B09-BA83-E072798808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4FFDCE-FDA4-4359-ABAF-5DD204E5A94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37B0844-1B11-4E90-BD1A-93B932DA54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D83CF84-FFA0-417A-92D2-EE5D2F3C216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1659A95-6D9B-4090-81FC-AAF060AE29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299FB79-A7B8-4470-B356-A7CA178166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1B75F8B-5342-4C1A-90EC-DD8D081547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E55A5F1-CC4A-4F9A-9AF9-355BE6ADFC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7036AA3-2A0A-4A2E-9B8F-A4F473689A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D9EAF16-1FE8-4B5D-B96E-08B731FAA6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DB36168-8F55-46A4-AECC-6C0BA7B4DD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FB1BA3E-4FBA-4B7E-9C2E-23E82643F3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6644C5C-7802-4390-8368-71E1493DED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DBE5B68-CAA7-4E14-80A8-B03EA76E91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F97D906-1A3A-429F-874A-A3E7081561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2A1C17F-7C0C-4635-AEA1-48DC6109F9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487A5DD-5A1A-42CA-8DC7-AADD04557C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B765D58-3782-4FF4-8C58-B8CC522A49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E6517F-E8E7-47DC-851E-CB41AFCC76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C6C6A36-5987-4A65-9D8A-7C1FFA1BA2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E52FA2B-B8EF-45F6-A11E-0487682E18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E4FEBB1-42FA-43A8-B643-C2F2E3DB4C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470187A-94AE-48D9-AC5F-364F2B7D02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9417265-D588-4ABD-903B-7A1ECFEF19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5AF4A77-078B-4B11-8119-66F751D48A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812DDC4-89CE-47AE-A017-DA03BBEF15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83E8FE9-ABE5-4B12-8023-5CF77E7B7A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C9C6E54-C25C-42CF-BA48-71F2A791CD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12E43EB-A194-40A8-AA5B-7F5BEDCB36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C30C9D9-5784-4617-B0FC-BA19DDE3CD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FAC29F8-FBF5-4E01-A23A-F427C2B0AC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0F77698-7105-4EC1-AC9E-CB68600329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F095E25-B24B-4642-9319-6A3491FACC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E1D7722-ECDA-4EC4-B6E0-9E6E8D09AD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11FF98DA-8E7A-45A5-9E2F-29D1CC199B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17AAC19-1C37-45EC-A581-648E2DF6FB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23E1C03-BAF5-4BCC-8A08-6D5FAACD9D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14FF0C0-1C4B-4D11-9ED5-56C33929DC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2AF5322-DF90-4822-95EC-5E585A29EE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CAA097D-35F3-455B-AEC8-C642DD4BBF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BF1353D-BF5D-4689-93A6-1BFFE99EBA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2DE39728-C75B-49C0-A6CE-89FC231CD8D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38CFB58F-FF27-4AAA-BB2A-BC08F9C2CE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A3D8BA9-69C9-4CB3-B759-46459B5B1C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A438F16-40CD-462F-ACB2-C67F3663EE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6EB89AE-263F-4878-9A4C-3E5089E8FE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A793AB4-C2C6-4D8D-A2F6-04EA2C0571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458DD89-92BC-4CC6-82A4-8EDE18A5D58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71F67E03-EC1D-4CF8-ADBB-6F3117F12D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F0829E-5CAB-4215-A828-B5F837BE54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AEA5B5D6-191D-4013-B37E-058736169A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7FD0599-3312-47E1-8CC7-025E8273B6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35B40E1-4C00-4F10-BEBB-80E9CA50808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9A17E3B6-2FC0-4C25-807E-FCC6A47039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81097FF-81F6-4D34-9CC1-3CAF5791C1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66B2208-EA1E-4408-BBAD-D9437E0AFA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2726063-5233-498F-B563-764E604EE91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56B47AD-22F0-41CB-B16A-BFD43D7720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9F6012B5-8B54-4867-B21D-4227D5E447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941AC4C-D154-4883-AEC5-69807E1A3E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4B8E16E-9406-47A3-8EC9-6516E1D7DE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80A3675-938C-4003-B1EE-8AC3323B32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8CF9175-571E-490D-BB67-4415D78ABA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AE02B89-1BA3-4590-96E7-BF192AF4571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D0F9FE93-F4F2-429F-B684-541CF3C8BD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0FC8B91-ABC0-4C1C-B132-9FB69B395F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F8C8089-38E5-41D5-B874-AA55AB948D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E2F0BFC-3139-48E0-A594-4EC054E3B6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C7AD240-5478-425C-9BC2-DA402D9904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83267F7-44BF-4FCA-A396-C38CFBBAEFD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EBEDAE5-4FA4-49BA-9EE7-474DE09F59D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BE42793-D41D-458C-BE81-4256EBAE20D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C39D430-3D18-401E-B772-D33723ABA1F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DA8351-FCEC-41A7-828B-1F6FA14119A3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AB904A-BA88-47CC-ACCD-29238D240A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5FF0FB-8B1E-4B76-87B2-BC3D0BBC1CF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247419-E8EA-4767-9006-06FECEBFA8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B166D41-6A6A-4E0A-A648-E0395D50A3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B1AF1CE-3F7A-45B6-867C-76E5655042E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10A6C0-0D27-4833-B80F-B6071A6810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7DD05C-A417-4598-AF6D-C379CD7731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924991F-FAC4-451A-8360-96C2BA365E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8888B48-60D6-426A-85B8-59829E5BE1F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3AF574B-4AD8-4F54-BD55-3B953B66A4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C0D40CB-6604-4357-A1A4-BBBD0B57E7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0FBAEAC-24A1-4BB0-8DD6-A8B7635B63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960E4FB-18EB-4006-AEA6-76DBC708EA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910BAFD-A769-44C1-8812-3B29A0B12BE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4EFA22C-778C-4F6E-9FFB-45A4BEF0E45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8C1D45F-82EF-4C9C-AEBB-E2276D7006D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6A15D1A-8681-4D38-89EB-39CE335B71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69DBCE4-AE8B-4E60-9D69-0BEF663D54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05486D7-0A88-4923-B8A6-7BA54B36CF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CC2C374-2079-469E-9F05-964D827C6C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3FBDB31-9A2D-4095-AAE2-9BB5EFBA24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6D4B8B3-F5BE-4100-8212-A3BAACD362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2305627-D8F3-4354-A929-5BA3A821C4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750B658-0FE4-49D5-8B67-1CB3427451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F29CC09-FDB2-47D6-8E47-8115553469D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670C220-67F4-4620-B73B-7B7D35C412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B26C4D7-9EEC-474F-A05F-6DA0CECD9F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48F421D-28E3-433A-9F51-068EB29454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A2B4FDF-50EB-460E-AF36-5DDFD973E6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559CAAB-40E2-413C-BFAB-A65BBA79FDB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160EE24-0CED-4177-8871-5796DD7988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11AC3E9-4BE5-4DE6-871E-E921ED6401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BAD351B-DED0-46C9-B41A-6B68BDBFCD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E3C325E-E138-41DA-B480-462632EA06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B816BCB-994B-48CF-BED3-8B3BFFD99A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9DDE70D-26CC-4074-A98D-FBA7CE85D6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C9D27CE-DCC6-4854-8D43-CCC8439A27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A52C7F2-0FCC-4A8B-8B31-972D6C768E8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3C8A423-48C0-4613-9A2F-4AA2F4C3E7E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AE4D95D-4ABE-43B1-BB77-72412BA72B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B9ABD3F-9FE3-40F2-B12B-FC2CD6AA56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61F6781-1060-4FF2-83E1-3A358AA42E4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F7E8EBE-3BB9-4FF4-8A11-3B73E5D0F7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85AE1EE-F7C8-4053-9909-64E43FDBA26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1D265C9-761C-4710-BA3E-ED85D6F101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B2ABEBA3-67A6-4C91-840E-B4BA4DAFB8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CCBFD76-2504-42C4-B9E9-27534E5A120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12C27EB-2A5D-4250-AE90-D7995D41B4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0190797-BA60-452C-8719-F3647A4AC55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617DD51-F4DF-4CCB-9EC8-E736A69E07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E83110D-3213-4422-9BDE-B7CAB2FC55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1864320-6955-4C4C-BE72-0D285BDC07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61BECF2-81B4-4FBD-8306-5C1785D728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6CF6F54-CCC6-46AF-A743-5EBE9653CE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54B4BEA-DA65-4B7D-8B2A-3DA12F1452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C01CF09-09EC-462C-BD2B-380FC16FC3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2EB9FB6-806A-4B4F-A151-29467342B9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8A3806A-C6DD-4089-81B4-F9C2940899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89255D3-D1D2-40DE-8F52-E64790D6974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C9628B7-F83E-4CF7-9847-8EA1164931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DC424F7-5668-4039-AAE5-3954A24EF94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D83977B-0972-465B-A559-72ED3FDF93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462B29B1-1C00-4E09-AFAC-80C5F0E7E0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7F086DE-5DBB-45E6-817F-42A59B22A5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46AD1E8-21F9-40C2-B7D4-AD7A0A52214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6D14D94-0E45-4766-9BA7-B6647D3A40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8EBF681-1B52-42E8-8D92-F79FC557EE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A454FA7-DEF3-4653-A92D-D2C989BDAD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786C5F3-E4D2-4CE7-AA38-EA441FB0D1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C161C451-FE93-4D89-97D9-175DA88F0F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283BE58-7DD4-4D54-A6A3-817C1C8A56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E7BE3AA-047C-4547-BA17-A78B040547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3A72B16-A56B-41FA-98C2-9F8358F425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30095530-B4C4-4C10-BB7C-BEBF20913A9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D8B3A7F-ABFD-4EEF-82C0-2A0D94532A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2C3D309-69F0-4475-A5F9-D67221BBBD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13398F9-6075-4238-9AFC-BEC63EAE0B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0D410EA-278C-4772-9BCB-7A1C7CE1B4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F611C1B0-1E7E-48C6-B5F0-60DBA9C23E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7D1EC97-D94B-4D18-AB29-240F8E23CF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92690E8-200B-4F5A-B587-8D719886E1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479432B-DB55-40A1-B742-24109527A6A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B87E69B-266A-4384-B998-2AEBC448BC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D5C55DA-5B07-413F-A7D8-F2AF6531081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A06E33E-56E5-4581-A2F3-F4DD7199DE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240EEAF-CBC6-4E07-BE9A-C661F1EB27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A8F8EEEC-2142-4AE3-9B05-7FB83262D99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500AA0BB-41B9-4DED-AE84-CD57C073500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C322B9FC-D85F-445B-86A4-68485B5E693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A238BDB-5310-4EEA-A0EE-35CB7710CAC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9A9B6D89-E7ED-4443-A61A-CA1281A50F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879613A-326C-4103-827A-299A801014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9BDAE61-2CCC-4DF8-99BF-6AC54D60BF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7276C7C0-CB52-40E0-AB7C-854E4BE782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DCE48C3-99C9-4567-BD53-E54F325101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187F75EB-F45D-4301-812F-84EEE8068A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2C5FA7D-A2D4-46AB-93F2-C14569E6BC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E425218-F7B2-488A-90F3-04213F23B5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5DF45838-62E9-4B64-8588-B274944FCEF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52B7407-C77F-4A8D-AAF1-FA5F8A6AE1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5F3F230-0539-4FB4-8998-011BFF9E8D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A9E0E701-8159-4AC5-9525-C7538469B37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9D680D8-0CC4-499A-9466-909D5E7CA7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9000193-72B2-429E-A982-158FFBF626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7A6977D-B18C-45BB-820C-EE76BB6005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5C4AF28-EF8F-4B67-A49B-C8B794D8C0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B0F356A-957B-444E-8C80-838212D320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67757C09-89A9-4C5F-9753-579C291C6C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04EF49-0D53-4E43-9888-FC220319A8B4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E98F2F-ABDD-41DF-8187-F0F75675DC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DCD72E-F00C-4992-B939-A464003A2C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B9C7440-A3B7-4C7F-A78A-9ACE849BD3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C2D259-868D-40EF-9EBE-D0AB60242E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3678A8B-90BA-494C-B300-D6475A137A8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5149D8C-40F4-4AF4-A0A5-731F0D0322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EE8A18F-248D-4120-B1BD-9926388511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6BB4CFA-2E05-4248-8521-C35F846C12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F85EF0-403E-46F1-AB5C-F22356E08D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7C620B2-4CFE-48E0-A8FA-FEB7E324474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0D43DD7-8049-422D-9CDE-E1CD878A4F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725D457-5581-446B-A905-0AE3744C59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9884467-41FF-4812-83E9-E3761C6607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23186B6-4E93-4C11-AADA-4352757D97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0EF5F2F-14B1-44FB-82C1-A869873A3A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ADBD1A5-63A0-41CD-B813-ACCFAE6286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4A7476F-240F-40A5-AAF1-9D57CD6C8F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4B116AE-DD94-4A0D-A05D-E95D773DB43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5F2E341-207C-4FF3-BADD-6D3D215A73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D512D00-ECF8-44D6-A044-CD3C064B78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6434049-0FD1-45B5-914D-DC129BE4A2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C7D3C40-E7BB-4C8E-B2EB-470E439B9B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2A4C57F-5E95-41EE-9A2C-3B6A1DD253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CF50D85-61D5-4E2B-A98C-07A16C8F0CB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9B83211-03B3-4777-AD9A-45EB7A73B8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4542203-7B21-4849-B487-7ABAB6E119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3554A66-0873-4976-A5B5-F65D1B804A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CD967EF-001C-4AE3-86EF-D779DD2DB6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07C1AFC-3E45-46B8-A4FD-8EA0B8A830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BD6C563-55BE-464E-A2AE-FC0D5F5956F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9756A66-5A65-4BAF-B849-FF9EA2E5E9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598CC8D-E068-443D-8228-DA1685FEBA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24E3C6-2BF9-468A-88F5-A3D4D03577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B3C1DA5-7338-46E8-8C55-0310BEDAB9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1EAEAEB-F25D-487F-ABBF-612C4447F3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55F7B53-F4E5-4F01-BC1F-9572D775BD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F42B3FF-A405-4EBC-A1DA-576ED68A40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F02E5A0-92D3-44F8-A9B8-0952A97DD3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6B3A8C0-693D-46C7-80D0-26224E66B7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A497E41-EF3E-472D-8438-6571A21FBB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1354CB0-BCE7-4592-831C-B573DDB005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911966C-BEB0-4C62-9AF7-6D1C57A807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FD2C251-278C-400E-A366-345E9E5479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C34B0B9-1166-4DD2-B17A-AC68FE84092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B09A4F9-C710-493B-8FAB-DBD3527680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9B23176-B960-46BB-8358-3A72FBBCB4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C3E99FD-A5D6-43CF-B67A-421EE156D9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E9DCF91-8AEC-495B-9AF2-B9A6A26545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1705A31A-16D2-4E48-BA68-AE1B1327B4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853F052-4D99-4110-858F-6911CF89CF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E07A2ED-DD25-4062-A839-D5FB3FF64E0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EC3B7AE-CF45-427C-A2AA-7DC7239CC9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B09E546-52D9-41A0-A840-16C6346A3A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2F94392-76F5-49FE-9BB0-356AC1D07E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5BDAF51-3AAE-47A3-B801-DC8251B0C0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C174973-5AA7-49F3-9DAC-CEF361B346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A9CA6BD-4590-441F-8F1B-F43FC89FC7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2A120A2-4F55-4072-BCF7-0722129DAB0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C7983CF-4CA6-437A-99FF-501FEFD6DC0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A4D6FA2-60BB-44EB-B7B0-5AAE12DD28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B3F17C08-7B76-4C7E-8BF0-B78C4BE81F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3F67B05-22A1-4D37-9AB9-CD8FFF4E5D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E566EE9-F475-4807-81DC-6D1DA0952D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32BB86D-DD94-46F5-BAB0-CE63E2D9E2B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5999A7FB-FEA0-4B5E-9413-175F79A0E6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9D8C4482-6EA8-4440-892B-23B5C80EB6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4B1558C8-443F-4111-885D-7953EFB842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C4E122E-0C3D-40F9-ABC0-B73C2A38A3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F763CE1-6EEE-44B6-859E-591EC34A19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3592580-7C04-4BC1-8502-C9F57B7556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088F92D-05FF-4334-80A3-5B3B33BF9B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45696EF-1744-45B5-A175-7718E88CD1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BD86185-AE5F-4481-9B11-18800C7306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CE6BAD4-58AB-40D3-9B50-31A16FFE595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BA8B5C5-7BCE-4613-9379-108A7FC181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AE57E88F-9A4B-4ECE-BDFB-4161490EF4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F58202A-3D5F-495A-B124-0900B46270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C331DC-BE08-49F9-9EE4-9522007939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DEC2973-2024-4A11-9E02-14A9075ADF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B9849F3-8FF2-4B0F-9723-7E5E3B63A8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444E603-5A0B-494F-B46B-915DBD6C54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F282B7CA-46DE-41A4-9A48-BFE0253054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1F8B297-7F91-4E0A-B341-199DFCC9CC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551AA59E-C968-4F2B-8237-D2093A5F55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2389ECA-51A8-4AB3-AC41-FE223F5B55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60F5A03-24F4-4BE3-9272-FFB5519D9FE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8B7FBEF-F39A-4C8C-9B2D-35FCFCB049F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301E626-0D05-4785-8AD5-7ACA1BC782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17CC1A24-0F00-450E-8854-1952DFB851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788B478-F000-43BC-B201-82F5DF556F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9D97B79-A7D2-421C-87E3-729E55C17B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6A30056-B0D8-47D8-B1CD-25B4E937B3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B84A43A-915C-450A-B71F-05BF80CA8D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BC8574C4-BFCE-4039-8C9F-26E6A8B903C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F89BF25-39B0-4476-A331-D11771A098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46E8E3F-E370-4D62-AAFA-DF02DC9349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507909E-1EC8-4970-89FF-1E08581671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34C0B03-C640-4949-82C5-B58D56C994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88FCA2A-F8B0-4FCE-AE7C-FDCC445911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63F7CC7-37A1-4C5C-BE6E-B6924C2A77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339D859-0AB5-443D-8ED7-4908F81403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4CBFE694-51AB-42CC-9092-4014386B47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A2FEC4CA-4BA8-4E04-9977-0180F990C3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117BB44C-C6A7-428D-BBF8-460867E99D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B3494CC3-F7BA-4E3B-8DCF-17B89D2506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10E47AD-3625-4BB0-BBD2-1721F68D98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5C241D6-ABC0-4E6B-85A5-A3BDE5EE15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3E4136F8-403A-480C-A3DB-197A2550BB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947550-87C8-420E-9843-2064F5126097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B9EE97-9BFB-4F69-99BE-1AA6C1B1D3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525000-4B68-44F6-9246-FE1D5DC5B6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9DADA7-863F-4B40-ABFD-C11E16F111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DA4AADD-E7C0-464D-A971-E4B69C661BE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CF0692A-CACF-4C98-8858-0B36903BC2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A27024C-5906-44FB-9628-CCCD97A1C3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429536E-A008-4537-BFEC-D274F69B2E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3330313-397C-4DA3-9347-ED3E430F03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A1D1099-286B-4DD3-8146-31F34EB5FB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9AC9116-421E-415F-8C39-E424369F93F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10CB5C2-D152-47AC-BA18-353D990A1A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CF3D674-C4C3-4E5B-BABB-72170C32F41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4CAA38C-9832-4AB6-919F-20A6022214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F637DE7-06FD-4DCD-A605-06F65846C8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67497F4-800C-4116-A86D-B9757386BB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A6F97B5-E2C8-4A35-B640-E179560BDE9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1678EBE-B116-4A8F-A87A-932CC979CD8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1627DE0-76A7-48D7-B738-C703050376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7DD00B6-BB8D-43F2-8119-7675B54019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063DF75-0D6C-4974-BA51-E9A8C70670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8490EAE-E518-45FD-9D17-7A3FC01D60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5EC0C48-5426-42A3-883D-8BA4C806AB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BAAB76C-9120-4A82-BD28-40C738F904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5226440-10A1-4782-A284-9445F4C94E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6733194-E461-4B4F-9AA5-A721418D028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E9C1D66-A74D-455E-A9AB-93394CD36D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CE71B62-80DD-4401-9572-119577364E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22D1BE1-B878-40B7-B7BD-E791DE04F2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B893B5C-B312-43A4-9DC8-9C18E07BC2D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A176CD2-2E9F-4FDF-9557-0FCFBF2675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58A3B0B-C3A6-47C8-9157-B58DCD8F0A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38D427E-3344-4FAF-A49F-8CF4D1A909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4C06508-5124-4D4B-A8AA-7147FEAD173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1D783B1-A4B6-450A-B093-CBEE128099E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F454002-EFB4-4670-9DA3-B04149BE16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F7A0ECE-E9E0-4E60-83D9-34D8A761BB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74AB9F7-3B15-4391-82E0-E4119637090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FA6E1F8-546E-4356-BE3B-0B20812725E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3DA5E67-2E79-40B8-B091-2517F95E8D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DA14B91-4AA6-472F-91E8-65F47860B1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0AAC75D-06B0-4ADD-A7D1-73CC7184F37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9AE9D5A-CAA5-45D3-85F7-C037635D85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E9DDEF6-D46C-4B86-9AFC-90FE246CD7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C611E0F-4A3C-4016-A0C8-35E5E80D4C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218300C-94AB-44D0-8756-3F3CA7AB93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3708D6C-500C-4329-895A-BAFF8FB3BD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2CA1691-29E5-4453-9E7D-627A3FB8F5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8C186FF-E9D2-4AEC-902B-1AB7478AB2D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12AD383-3734-40B2-B690-C250D21F87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C507F3F-2698-4128-90C2-870FB02E78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A2DF0FC-4BA1-4F35-A8CA-6C3794BFC6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C0AACC5-CCE4-4C06-8396-3243F86CC2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AEA5721-6F96-4148-B851-DA127C4FE1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1809B03-35FC-4564-A6C9-B9C4ABFC49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74DBB1F-3581-4E00-8845-17B8FC8097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5B4A008-4DD5-4472-A760-5035D0B696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F3E6B6D-B003-491B-A6DE-D0C92EF0F7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8CD0240-377F-4F39-887D-6BEF67BF5F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19FF3BF0-0370-44D1-B031-48CD495294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2EDDFC5-4D80-41B1-BBAA-0303B320AC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590FF72-6E56-4695-BE6E-C0ED226FF19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D2139DD-2B5D-4D2A-A64B-9B6C7FF4A1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D5C7371-CC42-4178-9715-B009A6784A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9875FFF-E008-45CC-902F-95BAFDD6F3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56F3471-236F-4F6C-8E03-94A3EEEA3B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9A040F6-DED2-41B7-A52C-9ABBAF0EC0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8B90FF4-71EA-4C2C-8953-04918429D4D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A7D094C-B23E-40C3-ACB8-A7CE7B8E8B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995B579-B30A-4CC2-A5C2-30E128B1A1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44393F9-9796-40DB-9EF9-B2C888FF9E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F1176FD-8777-4B81-9A9C-9D515152B3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2D00718-854C-487E-860B-F5EC2611DF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F0CE4B34-8CD0-4A20-8D8A-F1546EE319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AD352879-E0E4-4594-8FB3-6CC363796B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BF39AB6-FD04-41A0-8000-D0AE3E2A3C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7CD0FE9-CC28-4D9D-8582-B88587F6EB0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81AA90E-756F-4A28-B7E2-EB6F5EE7D8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75EC120E-8ECC-4F0E-93AF-879FAB8CA1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E8CC9-A13D-4BA3-8F5C-F1650291FC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213A55A-147C-4D9F-AF4F-AB39E1B83D5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5047938-A975-4004-BEB4-E3DA7A6F5DC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1C1B273-38ED-42F1-A600-D6CF3858113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2A01F82-162D-429F-92AE-DB4F5545E3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D11EB5F-E0A6-4991-A476-CFE15FA97F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782B1D3C-BEA1-4ED6-BCA3-787E75B2778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3AD8E04E-0ACF-45AE-8F41-B4FD93E3F6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C73C88A-5D44-4302-8FF9-D512C1BDFD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A49AA9E3-94EB-4E43-860D-834600E24F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87484BA-6B3E-4C1C-A5B8-7F4236A123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967556F-73C7-4037-A163-59E7680EC3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930CEF01-5BEE-4382-9389-D04E5CA869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9D4D0BAD-1AAE-48FC-A614-2096841A3A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BA8BE96-DF24-4FC0-A898-6B17FAC6C5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732BF3A5-CDE8-464C-B4CA-C2F5B086C8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42EB6A6-D7D6-43AA-A48B-43E14D5B1C7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BBF4F4B-9C20-4180-8433-9CF7C60E08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33F0860-1A21-4E7F-BE04-E9720A67F1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203B7A08-6AB9-4C2A-A63D-C39199D073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389FCC7-CB7D-4BF9-A3B1-60EA018045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D23AA13-21F9-4660-8AEF-0631203AD7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2696C2B-2675-4CE2-91F7-F13967575F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7342E5F-18BF-4D7C-B05B-AC5419770D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998A631-F84B-457E-8540-0823A1BB48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3B0E0A12-1D7B-4D7D-9069-6AA045B8B1B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F8CF2FD-8C7C-4A09-A18B-CE5CEBB9E4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C933E094-C99D-4B40-A59E-3394B2E62A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C8E5DF2-351B-4796-B245-DF21C0599A7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823290F-525F-4E51-ADDC-174AAE0E14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9D582B-5223-4693-8D6B-CEA8E9945A87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7FC724-4D6C-40E5-8705-680A0C0157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CA790F-B2A6-4ADD-A234-607F383100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0B00B4-A444-43EA-AC7B-F3DBE4546B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62C8C3-3D13-4A4D-B271-FD500482203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EE091EE-85EB-4F11-A66E-01E8AF4262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E9DA5E3-29B4-4717-A203-B1DF6D3308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6ED749B-E917-4A50-913D-F3472B26D6D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AF4A7E2-5EE7-41F2-B384-193874575B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836A2E9-4CDF-46A8-98AD-FA1CB44107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F3F07A-F413-4CBA-9DFF-A045FD0CC4F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7EE4CBD-6B32-4AF0-9681-2F663C2B931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7D4738F-9ED9-4735-A799-BB4F4EA4C4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30E4B95-DC56-4F28-93C3-E95B53FDD9F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99034EA-FCBE-40CB-B355-5F6E5C18337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C0F36F7-7A6C-4AE0-9538-727FA7FDC7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1AE56B2-76C3-4840-B4B8-39F521821B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58B2D0B-9703-4D1A-B701-C2120BB27F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8C2C96E-346C-4968-B029-1D81B81828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6883FD2-891B-42BE-BD21-8DCC489726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62830F2-4B26-4007-AC13-465AAB94AF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2552E5E-16BA-4FE3-A6BD-DB67330262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31F7061-F331-4FAF-8868-475872CE448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825775-1F59-4A4B-8FDB-A3765615B29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15E4CE9-91C2-45C8-A45B-2E0AC4E376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0F81DE1-96E9-4134-97CC-9B48523F6F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3C205BD-5A45-44F9-BF8E-10A7C39FDC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D66379D-CA04-44DB-8A00-D77DBBE97A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B4B388-1A3D-41B8-9960-5455E3C98F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15F1B44-E6BF-4A32-B823-E56C9275ACF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477E6F7-754A-4909-AD92-8B692999B4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0DBD559-410B-483B-8ED5-AE8047DE74F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CEE35F2-FD15-49A3-9AE2-4979C2C748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6FC8D91-758D-4736-94BD-A24B8C9CC7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429C3A0-7D46-4A9A-A30F-77199E7FF44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BA24D30-F4B3-46BD-82F8-1711F78D61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464D96A-1940-43CB-9264-C5D1760C590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AB244A3-A9EA-4313-9491-3975905D7C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C932B9-7C90-4E5E-B135-5CA8096415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49B6ADF-FE7C-4FCF-B0AF-9294A32784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8792D8A-FB15-40CA-84CE-27B17BA2E6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6019529-6661-4F04-A264-62798C3523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62D6930-BD69-4500-958B-D7A8F0281A0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0E445FD-A6DD-46A1-B9F4-F48F7B1D5B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BDA2C97-F8A5-4930-B1DB-C43B4586DB0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69952E8-AC5D-4D6A-B4BE-029278583E8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E1F1A61-E479-4C6D-87EB-C21432CB5C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BC90779-9FCD-4242-951E-A7A88F37E9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8029EDF-34CD-4B48-B956-E764F80CCB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0299235-8E31-4195-B410-F691D053515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F494A5A-FE8E-4949-B3DD-9EDF7328F8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399D3ED-F338-42D4-90E4-F2D17769C5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728799B-1B23-49FA-9EEB-CC274E02494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3D374A4-B8B6-4B99-AA74-E2D1E03D423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5F58F3-EE6F-4327-B871-8D2C489D88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6F9A49B-3A33-49B6-AD8E-9D1DBD9D1B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AE6585F-22EE-486B-A183-07C533FA81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629BE5E-4A7F-479A-9963-CABD135509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F60F984-182A-498B-A4F5-46D92E8A8F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219ECF85-5591-4137-8C28-6F3B511797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97D4447-2356-460E-8FC1-F9FFE54DA0E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98D465E-DA2C-4AA0-B0D2-CC71DC6E7B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49DBA9D7-CAAE-4AEF-8606-36A33300C9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28563C0-7986-42AD-A76F-9C0D028835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635609E-7A34-4032-AD3B-6B382AFF53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59326B4-19F4-4CB8-B03F-6773E20BFF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D786E33-7D04-4877-94A8-2A2FC0BDFAA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21EDEB7-F1DA-4128-9EA5-ADBA2927AF6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205201C-BCEA-480E-85C7-83E34EDC4B3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8F025DC-8BB4-4699-8072-0970C2F0FA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33860E1-2BF6-4079-91E5-E82CF3D9E4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4DA35CD-39B8-4A7C-B84A-084ACE325D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1835729E-63B2-4D7C-AC18-661193F1B7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9869BD0-9729-4EE6-AD25-B84C500FF7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57B66CD-E2E6-4349-905C-2A56A31F79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010842A-2297-481B-9761-5023AB9DE0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51EF66D5-391C-4038-9A0D-DAEC94A648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C6EE19C-8DD2-4FF2-84AB-F77310C110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86C6E9E-8CA9-4C50-BDD6-AFA8F77702D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F27CA384-3E5A-4002-81F1-4EC0D000F0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EEC1741-C119-4B0D-9E88-C14C385410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979EC93C-1415-4F74-BD7A-81A98B33E0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AF0D291-2319-4E03-A7DF-5202F73966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1B152D4-41EE-4ADB-AE8E-4CCB178F50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CC12476-A267-41E5-9086-91914D94C7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76E416E0-557B-4A56-BAED-4532F1FE3A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3A777FEF-D895-4DF0-9F18-A9C06704205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69DFA19-18FC-4CAF-B497-8297ABF64D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EC8E0C1-0E36-4F35-9666-DF5FFBAE6D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6AE011F-1DEF-407A-B43C-5935CA79AE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6E40975-E3DD-4648-AB1F-A009F43AF3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B294AB8-A910-41E7-8A15-6911EE69CC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9AAA4F0F-F3F7-4F4B-B065-60DC4B1A4C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E520FE3-19F1-4377-A494-88D13278A3D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F7EDA97-117A-46E8-914A-CA1B0E75E9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F7480E5-1427-4F19-92F6-1EA505A37BC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69E3E13-60BD-444C-9E79-55F7E55474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5996806-52F3-45DB-B933-3075B50E05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811B73D3-A317-4BBE-874F-DCE9432DBC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F8EF3AA-42FB-45BA-8F5C-45384B0BE31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3C8DF003-E822-479F-9674-E0FB09640A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E05A218-9D3D-4EB2-AE94-07F97B898C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CEEC4FA0-3F39-4C2F-BD40-D74C0C8471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FB5A526-D7D8-47E1-8185-1E4F0BBE7F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00496FC-74AF-4CC4-AB70-08DA860F3A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185E18D-B04F-4876-84A2-F434991E8F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87684DB0-F5B5-451C-96EA-A833ABC88D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6968B2B-B481-4034-AC8D-8F2063F388A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35914A2F-6452-4096-923C-0C508246CF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77C034-E4FC-4BE7-A0AB-4DAB270B0C3A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BE4748-3B8F-4906-8254-D6DB053478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E3CBEE-547F-4C8A-83B1-D334F942B9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53946D7-9B5B-408D-B06E-CB21A373EA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4F2AA0-A2C3-42DA-88E7-8B2B9AB231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E09CBB0-B100-4C16-95EC-BFA1F3D8E4C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3869B2-E553-4F9D-A3DA-ED2A83B746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C92AEF8-9086-4916-A984-0AC35AC947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8FA30E4-8DA2-4A56-AF81-6D72E917E08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AF1D56A-F101-4768-A292-7DEB792A9D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C782921-8FAB-4A28-BBC4-7D8399C156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97BFAA3-55C9-45DA-A1FD-07CAEDC7A2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3948CD-90CB-45D5-88CE-15B346D23D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12454A9-5422-428C-8F79-C76FDA8771B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5B63418-CD24-4B57-B6F9-B241E5D076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8AC5631-843F-4304-B05A-C4651274DB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8C491D4-470F-4776-A959-40C04E0F38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255CC3-B05E-45A3-89D7-26554C96E1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1195169-D8EF-4C64-9089-88622413D7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305F048-1135-49A8-9EC8-E50F17EAAF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71D75AD-3AC4-4246-A097-36E97ACCDB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AEFFE04-10C1-4360-A2DD-402B4A7C6D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696FC89-52ED-473B-B0FF-5AA2DEC396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037C6E4-AF1B-4F45-ABE9-3CDFB646CB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6EB5983-BC01-4C59-9458-5CEB3B9F09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0326C41-6465-441C-BD2A-C180ADFEE5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53FF6C3-0EFA-4E65-BABA-6158A14521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78799A-FB48-4392-8902-92AB641209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A2CCDCC-10D4-4C04-A98E-79444ED87C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B599D6C-AC8C-480E-8306-B3F06FA14F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0B1ECFD-A315-40B1-ABF3-337ED05C2A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33EF2EB-89CB-4E3C-9C70-DE70BA759A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D7ECF0D-C092-44D5-9CF8-7521BF47F8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8A360CB-8934-4872-9FC8-B56B30950C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ED2B7BF-A8B2-4899-9B8F-50C969DE28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4AEEEBE-8C0B-422B-BD87-B90B59EBFC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3B674E1-3081-40BB-BEEE-3607FB0EBDE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45AF2C0-CFFF-478C-828F-C0CE18A497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A4AB3D0-F278-4752-B700-2E0F463333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F8347E9-5319-4F33-9250-208B8761A3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5859245-097C-4CDE-BE26-7EE1622EC0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1385570-0018-432E-AE66-902B68C6F2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EE8CAB4-AA86-470E-A449-F2F99815A2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9C9A3E4-7F69-4CDF-A3EB-C1EF114E163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ED2315F-9D39-4400-93FD-2C06D1FC67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0E9EE93-CA3C-438B-BC40-DA0C262C8D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0BE2F50-025E-4D28-B663-13D95E2C77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94C304C-07B0-44C6-BBA7-187EBAF338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89036011-4BBD-46AE-9E77-C3183EF283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56C217C-12A6-42FF-A7CB-4BD3373A48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0CD01B8-6F51-4F1A-AC7B-58B44AB2E79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1F8D837-7505-45CA-ACE5-B6A720C3EA8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B0B3A7E-25D5-4FE1-85C4-4157A6B7191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DA08515-0717-4FE3-9E2D-A5805C7A60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1737D3A-DFA4-443B-AB5F-93041CD5EEE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7481F66-EAE1-4366-89D3-27F13485F2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3C74167-8C3E-4F77-AE36-61CF1170A9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D1470CA-A2EB-4669-9CCF-6805C4A071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41B5782-F007-4025-BBF2-809C899C22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46EC625-E789-48B3-AE8B-F9D2CF2AB5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D5706DE-865F-473E-9F55-E6516377ED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097CA35-4EE5-45EF-915A-685292C04D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12DA74A-26EE-4E46-A68F-06A6111195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A8E50AC-BC12-48DC-A67E-317686F774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A5DD31C-F594-4F9F-B21D-FF414913EF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FE12289C-A2AB-4B93-86CB-2723CDF36E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1658292-1620-4ED7-A02E-C3439A31A1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8C304FC-72C7-4E3F-A002-5238A47984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4322D6F-853C-4DC9-9EA3-4BBEE68A09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2EC9953-4362-4CE3-BD96-797D00AC2F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69A70C8-045F-4001-8B04-1FC60FD4DE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CAEF345-AAB6-4A10-921C-145228E9CC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D1481E6-6359-4A27-B103-D08AD13634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C781E84F-9EB4-44CF-B6E1-F95F552D94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2AF9D89-B1FF-4E91-9BC0-FD2030FF4D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6853F1A-AFD3-40FD-94A5-755D1C79A0C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53CFB7DC-994E-4DB3-A58A-A917C5EF18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AA31729-5399-4B5B-AFC6-633DE425E3F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7C0E661-AA9C-4D6D-B0CD-F5B8C40E54D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759FD23E-367F-41F9-BAC0-3A018BD472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766A56B1-126E-447B-815F-4BDDEC89DE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7834EF64-FED9-4FBF-9173-764BA841F2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B7C4636-D66F-456B-93FA-AB42573EFB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25E456C-C362-4DC8-BA54-17BA0F1AD3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DCE947D-076E-46B8-99D2-9BE39E8D0AC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8B854CE-CA2D-4B32-9528-DB9D011827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9A839D0-B9B6-4206-991C-4BE854FA4B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731A0FE-366B-41D4-8098-92189E139F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117D445-924A-4ACD-B4D8-E69504FA3E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64B8862-16C0-4D9C-B2A0-65ABFCD716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ECA1ACA-DFFB-4926-A1F3-7A1F94F507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CF3E123-43DE-421E-B4AB-62E7FA7865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1F20DCD-30E4-4EEC-98CB-A06DB9A2C9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231D96A-E1A9-49EA-8D6E-46DEE14155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C2F5BE5-3BF0-40CF-A511-929BF992B3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77BA8546-8EAE-4237-89FC-351724B4D7A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6E4C938-CFA3-4638-A10B-4FBC7A22DE5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176C4E2-49D7-4651-BD33-CAE959ADC9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6732EF6-3D8A-4B6D-B737-5D667AC290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1B00E8F-0E95-46C4-85DC-B648386179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785F919-F566-4A0B-9ACE-5AB4746E2A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5936DAC-A265-4579-99B2-46CC677179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549C460-483C-442D-8E42-6EE8CDC9EA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84D2F4C-549B-4176-A3A5-D5F37049844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D596FFB8-CFD5-4EE0-8A89-8B98393BD5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5CFBCCD-1360-4D67-AC8E-E39C74A5C7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97DCDEF8-F54A-41D3-9C8F-77A52DBDF7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4A4244B-580B-4D72-8212-BDC32FA682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9E2FBE5-396B-4DF1-A88D-6F411733728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CC524E-98A5-40DB-B55B-25E6F03F5210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0345BF-55D1-4266-8379-56913FE9C2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635031-0F0C-47F1-A2BD-F5F5A16D16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4CF743-028E-4513-934D-099EDBE9F5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5476BA-204F-42C0-BEFF-3CBFEACA43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27D32C3-84E0-45AF-B756-7B266F7750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C952B00-908C-4E36-9784-48DB7BF067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102E334-D6D7-474C-A78C-93561E7492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A7ED520-96CA-4B83-9E1F-2D747565B0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0F1929B-FAB7-48DC-AC79-4229D19FA20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780574-E4F9-4A00-9D9B-221249E49F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EA1FC5-7226-48F9-9A01-740C6F90DB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F3AC608-7EF0-4B1D-8C52-10F983483A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C569642-02F5-4AE9-82D8-91EFEBA5D4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92FE51C-1B49-4D21-9620-0377425829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E0E8-7DF6-4722-ACB6-584F3FF31F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F74A221-6F59-4CDF-B2D1-423A4B88C3E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3A0CBC9-5F59-44B4-8EE8-46D98FAF2F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1057218-E89D-4EAE-952E-DE98675F5D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559628E-5FA2-4C9D-ADC7-CEA4E2278E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5C65DFD-9330-46F8-AA7E-99D7BD8D82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B0103C0-1EDC-4B77-873D-CBA09AEEE7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9AFF890-DE4F-477C-A1B3-768D351160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2000C0B-199A-46CE-AFC4-E6A494D78E2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6D5F5BD-E0FF-43F7-81BC-852D4F7135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746F87C-1070-4F5B-8071-D30DB82519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4FCB099-870A-46AF-B011-C11944411C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61A33D9-B91A-4711-AA40-87008838AA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211F7E5-801D-4767-8596-BA9D61B306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24E6688-9A6E-497D-B410-E84572A6C9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702F1E6-5068-4D04-9649-80F1BEB30B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D9FE240C-D0F2-4A9F-BBD6-2BF8B3CB78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CCE3066-5A8D-4579-91A5-B81A6F277B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347DD51-FA38-4CAA-925D-7ED03E5C04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D6A747C-38FD-457F-8DCB-DA24871D4E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6C79A2A-C6DE-4C1C-A7E8-83DFBE469F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9798372-D432-4642-ACD5-246ABEA758C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7826FA0-B29B-400E-8666-C51C247E10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7777A31-C48D-4CD3-9160-587DEC63FA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B36A375-BC3F-4100-9055-00F2F3BFBA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B9F0548-0A45-4FD2-9749-90ADA589AC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3AFFBD9-3C5D-48D5-9873-17CE20D113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E5B04B5-8CD8-41C4-979D-BBA718B01E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46A2FD4-87D9-47BB-B079-2A384EEDBB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3B1AF08-D11F-49D5-8ED9-046F5010DB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8B2FAF5-33B9-446D-8D63-AD5CA0B8AE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B8FC6EB-35FF-4387-BFD9-0B0E8AE0F4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26F5FD3-C03A-475B-8915-0FF8BD3C56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14FE39E-5FD2-4CB4-A95F-306E5396C0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2CE2B68-2E40-43E0-BC66-33A8897B5E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254AE27-EDB2-4245-95F4-E04CEB025D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4BBDC40-67ED-439C-8102-631D483065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25A77B2-5F20-451E-BA27-953C5CBC65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9EC7DAD-EE1A-4FA5-B5DC-F34397BD253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A045398-55A6-4C96-ACD6-75BAD6F634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EAD9841-BD92-44AD-8CF5-A941CD2A953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7F889FB-5631-4217-836C-65BCDA1A03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C3EB373-27E4-4C67-9547-81610B5405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B35B190-B48B-45BD-B687-E53BD0B85A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7D2C15F-3C29-4862-B6C1-3DBD7631B5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4C15694-6AE8-4CC6-850A-7330946965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E761017-19A0-467E-805D-3136DEC163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CADA9C1-79D7-434F-8474-0557A915CC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1A88077-60C5-43ED-B622-B48112BA93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FF6C735-920B-46C7-86D0-D71B79ABD3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6624EA5A-008D-4D0D-A85C-1DB9E9E49B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9C5C519-E240-4A09-83D8-199A915DDC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9FB8E64-5CAD-47FE-966E-F9DBA252C9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39D9926-216D-45A5-A4A4-3CDCC81854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4D5D64E-345E-4BB7-A74B-2A2D8B0556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B8EBEAE-C6D3-48F3-BF63-15322EFB8E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C9B2158-7029-434C-8120-836336EB59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B936101-AEA4-4AB1-8F11-76633D4973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6AA6980-EC54-4F98-80FC-89567DB218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34F113B3-C2DF-4C60-80B3-AA4324E0B8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2E06BD4-BF4C-4806-BE65-91534D1BFD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2796776-68D7-4CAD-B3BC-F388520C52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94E00D6F-2B5D-4937-BD0A-F873CC7A1D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61A437D7-F951-4CBF-BB66-8B41792A93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2051FFF-CA6B-46CC-8B9E-16C518958E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DD3F55C-29CB-430B-9544-1FEFD63E6E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3000C80-2A66-4DFF-810E-C14E0C519A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C307018-8785-45ED-94BC-7BC82EA572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876A68F-1E17-47EF-BFA2-CFA15F3D77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C86ABF9-E572-4F82-9B27-74A4D593AE3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D44D1836-A398-4607-BB36-CCF1FD2681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C6FB86D-4BFD-4E25-8525-9F7FC255F1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37E9DF9A-C1C9-4B88-B503-C824A2FBB9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13DF92A4-7AD3-4DC3-9BD5-635A6376ED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835053D-6A6E-447F-8657-2B66927D28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696E09B-02BE-44EA-A040-11B94813BF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912BCC3-EC5C-458F-B433-DDB84FB84F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A4E69EF-7B2D-4224-BD45-30174F307E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0895E76-B241-40DB-A3D8-F269D83937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DDEE0A52-4FB0-4395-B61E-DFBF231433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4FBAA4D-254E-423A-92F9-1E640D7B71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EF686F2-7F55-4709-8ABC-EE1C14EE4B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901D771-76E1-461D-89AF-3676689E10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49A3714-7045-4595-AD6F-F9D6AB45D6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98CEF86-2A64-42F2-9820-2FCB99D270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93CE67D-7EB3-49CB-9669-9FD8B010FD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6E8D340-43F4-41C1-9A43-EB0876CBF6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5C5324F-C3A8-4041-A09A-6A2037FB23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3B2C70C-006B-4635-AAE8-A86E2CCA66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1CD9BD4-F822-46E0-88BF-406FA5CF55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B48E6D39-3F20-434D-B0AF-1103AC9CE7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84D8DF66-5424-47E9-A513-DE5DC8EE27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96FA79E-6F2A-4F12-88DE-11CC9A2FCF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006996F-1CBE-4C90-B41D-B5382731B7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47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3E967C-817E-4069-821F-BF1D25C3BAC3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D4AA17-98BD-43FF-9AF6-97CCACE05A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B9FA3F-4791-41FE-90E9-267CF046CFC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4FDAF2-75ED-4B2E-A47F-48C0E83EB7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9359E65-11BC-4ABC-9EC3-12FA65A9AA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D95BF1E-40D5-45D0-A424-A5F5042CD26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7F2213F-D926-463F-BF78-A4AC8801E5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9756352-04A5-4229-B301-3AE8B852E6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F3EDA56-9A5D-421F-A460-D9D1CE5F15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E54D97C-8029-4AD3-9F26-A47D31E9E0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795BCE0-B05C-416F-B02E-0203A72CCA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084EBCC-1504-4C6C-8CF3-11BF10E3AE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248EA9F-01EE-42CB-A130-3DD9309FCC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B67897F-D1F8-4E7E-B03C-03E13EE09A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A963F00-013A-47E2-9163-CD29C723B78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3C8631A-8D6B-4F0E-8147-8BE2E1064E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F057038-C714-46C2-B536-DCE644D76F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02877AE-5527-46BE-AC95-08D74066A5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2AF7562-8D5E-48AB-84D3-751FF72F9B9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AC26EDA-0660-4C5D-A6A2-50568A3774A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7337698-EB4A-479A-8A6C-6CAD727E51E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D4D269C-03F8-4F43-BABF-0E97D47A7C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1753BA4-881B-4A8A-BA18-2DC6A6038B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144F2DA-709E-4377-9929-FABDFD70749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76A754C-2783-40DE-B3A0-539D896611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A8A7AF0-6A62-40BD-8FDF-4086B57356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8154EB6-98D7-45E5-BE4D-B33201AA988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BDAD77A-AB42-48C3-A437-4EFEF64DFB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179708D-0257-4093-8167-0AB2BEB5C7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DEA231-FFD9-47D9-819A-AEAF5EC0E6D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B0ED771-6400-4906-B6E8-1FF494B097D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DA060FA-CE87-4353-9BFF-9891E06A21B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81DF47D-B36D-4D1D-999C-0456BB8B7A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E4002F-F5F6-4D01-9537-51D094A5F8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B474C71-75DE-4C70-8063-61AAFF4E44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81F5A2B-F9F1-4AA1-9FD5-EC0E69CC35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FDF15E4-67FC-44C6-813A-935E88A526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E00385-0CA8-48F9-A56B-BEBD553B67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FF909F4-0520-4230-A07A-2CB0270EA6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319EB6E-59D6-4711-82C8-744B5D48F0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69984F8-174A-4B78-9294-9130586BB7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B0FEDD8-2142-4585-B5CA-E2AB7EF6B8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2BC2387-7374-43B6-BB43-6E94436A61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354BB0D-DB1D-43C2-84F8-5484A0AB1D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85F50FE-E0E3-438E-90B5-1883B1C734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723B4BE-9E5A-488A-9749-5AFEE5D976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004E8FB-2E97-47E7-9E06-782A96BA18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7C7E4EC-8AE9-4F25-B351-4316C95CFA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2FEFE64-52D4-4640-86FA-17F02D12FA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A949CF9-637F-4999-8079-145DB5B587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874E923-3297-48DE-B3CE-7C36C56984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A6B6C6-118B-42FE-9F1D-87DF8C6A36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FEE3283-5C26-4C28-917D-C144E19E85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02A57C2-7B12-4CAD-B5F9-F1391EB064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51023AA7-3647-474F-BA91-597880EE1B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23F64BE-7873-467A-BDB9-BA79B8CDACB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E67DC32-DC18-47D5-86DB-2C3FDDD193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2D62556-559D-4EEB-9821-94041170229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3678A09-C66B-45FB-B535-D6AD01A2E1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D8AF901-392C-4EBF-B461-1A8CA97C18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E7D5B46-3C3F-4526-B6AD-01143B5ABB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E65A933-A88E-4457-8DC1-47BF5EF451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3ED3561-4EAD-492C-AF98-626E56FFAF0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AFCC35F-AD5A-4713-B343-2A328D798C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54E365A-CE8D-47E5-B47B-164B7E98F4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51C92CE-F615-4835-A7D2-37E19F40B4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E815554-8741-4F82-BF49-9294065DFE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3DBC49E-EA61-43A0-9AA2-A8C6D25961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2662D1A-2527-41A8-ABB9-006BC36754F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7C07BEA-B940-4A0D-822F-569F289DB3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113103B-630E-4235-8959-D5EDED4928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34161923-048A-430A-B916-2191ADAAA3C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243D40E-05D2-491B-B0DF-49D6124A73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63128305-7B65-4769-891C-6A4B747026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143BB5C-847C-4B1B-980C-D3EA6A1B9C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8F7E264-443D-48CE-BB8A-410613C026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E5E9CE2-192B-465D-B070-94DA29B2C2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F535F81-F163-4A84-BFE5-09CF0D955B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3F750BE-2884-4FC7-B3CE-D3F7DF7A2A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516584DF-F505-4623-BD79-A492CE61DA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C058B5E-5CDA-4E92-812D-4588726B7A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24CADAC-9834-4B6E-9BD5-C25EC912A4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0972F8E-C66B-498A-89F2-FA32338869C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3AAEFE1-7032-4165-A654-CDDBB7F99F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A735C56-F07B-47D1-9DB6-CBD049DBE24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C0A6465-AA55-45B7-B332-51A757B3D8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F47ACB9-4733-41D2-B4EC-DE9053034B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49F4E09-75FD-4429-A96A-836E18DFD2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283B186-C02D-4D42-8F65-CEF2C43FD1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57BF243-A89F-4DF4-9858-E4A917821C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B63A3E0-1818-46A9-8FFB-F2213CBA024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E4DE525-C5C6-47B1-A8C6-723E2FD2EE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12305D77-2793-46E4-BE16-B119F9E631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B53F871-2FE7-4565-9633-B8A160D860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64F617C6-D1BE-455E-BA89-927463CE4E3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0B35B45-5E3F-475F-954D-AF157D8A23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BEC5FF6-A74A-4B1D-BA0E-28F1CB0377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8C69A72-058E-4068-9EDD-E19DA57069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F1EE3744-8724-4C33-B1B2-ACBAFF30A9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CBE3373-157B-47EA-9EB9-C2131F7043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1C4081B-306E-4624-A865-0FAB967D18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391A268-641F-4BDC-A853-6D6228C0134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E054686-7A55-4EBB-8BA4-571EC9521F5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87FD666-EB9D-4A53-A1E7-822A5F2C96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737F3FB-434F-47AF-86D4-DF20DE4525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F1F353C-135B-442D-9CF3-0AA49B2577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78BAA18-89AD-4D1A-BC62-D5D19D86AF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DBC9FB9-C272-42D3-9CB2-3E46C1B5B0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47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375459C-87BD-4B8C-A609-3A59984C7B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DF29A0D8-4095-4E75-BDF7-A2F528B59D87}"/>
            </a:ext>
          </a:extLst>
        </xdr:cNvPr>
        <xdr:cNvSpPr txBox="1"/>
      </xdr:nvSpPr>
      <xdr:spPr>
        <a:xfrm>
          <a:off x="6877050" y="118300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7089C43E-6BC8-481B-8593-6D1A0983A8C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A1DD429-1BAE-4407-9FF1-BE87A87D41C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CFC15981-611F-48FC-90AF-46DD94BD16A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0C471CB-4098-4D36-88F4-DD762494A43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7E25DAB0-0B2E-408B-B171-2BCF6625DC6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1BDF4355-6B7B-48B3-8742-678DF61C6C7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65B01C6D-0E95-4A0E-A863-6BED0E97F68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B6BDA40-2718-4791-BC55-F05BBC354C5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DFF25DC-8B7B-4495-B1D4-3F70278EE756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56F9DB5B-762D-4AA6-9ED6-B6E86ACB0E15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8009DE1D-B3D3-4880-ABBD-D9EF7362CF6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C0D0E29-48B3-4C2B-AD43-1B645BDF163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8FF7961-4201-4505-8710-FE166A05398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6A495894-2747-410C-8E16-E2CA51F1878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B4B095F7-CB44-4E00-826F-4C78D47068A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E9018B4B-3207-4D8D-B825-9C03E1375B5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B5E55161-B3F3-4F97-809C-94BD40E8212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84F0F15-F879-4C2B-BFF6-0F02B692C5E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F5AA59F-C2ED-40F2-848E-DD55DEE8FBF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BD62112C-7623-44B7-90E6-D3BE7D0CE36D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5D5E17F-8528-467A-BB79-90F5414BAB4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5F6BF7-22FA-4386-9F64-026988DD6EF3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5A25F38C-6C58-4B66-8D13-628C67C62EA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D3945ACA-871C-451B-BECB-7FC7B8B5E64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6521ED17-95EF-44E8-9165-46AA0A5EC2F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4FC7C6CE-97CE-497C-94D3-E5116903CCC1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D08F910B-8157-43E4-B8C4-167951E7288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3D366A09-F7A6-487E-9277-EA3F344076B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A19573B-C4F3-4F44-9AEB-A9D5A964C38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779B7F82-E512-4F8B-AC29-730B9128AE2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DA952313-85FC-435C-BAB1-451FC29053D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A380A87-109D-411A-B4BC-B8EABEF6657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D37B11B-CDF4-4BB2-8F2F-D051EC55E86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E34FA90-867D-4806-8872-639E999AB82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29547C8C-0883-4C3E-815D-3548F4D4F06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7106951-1AF6-45AC-88F5-9BD8E6E5BC3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B557A786-3CF8-4929-8F44-146DCC375AD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B4AA41F5-A4ED-4E87-8056-3D403FE74C5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5904DBAB-78F4-4E81-A9D6-0729F5E0866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70232A5-3B04-4DDF-B9A0-AD62CCD129F1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6A3BAB2E-1FF5-4FB7-A65D-A2D12AA83425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CF7ED511-ADA6-4827-89A7-B0EE17235BB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927766FC-4259-47DF-82E9-92376CF91A4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883C0294-52EA-4FEF-B6EB-EC0E2F92ADA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91DE464B-1A54-447A-B44D-C3796A00D08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C0D9F3C-7502-43CD-8D1B-59CFF7A0C80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311067AA-F82F-4BB3-A30E-C9752B46FFF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1A30FEBD-32A7-44FE-8F16-C432FBFB068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76ABCB6-2157-4FF2-9A60-2BA4592E1B4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CA511832-0A8E-4F3D-8B12-8481F948742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AD7B4341-5570-4C89-BB38-07FAA0583E3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ED2F5287-2EE3-4B15-9046-83DAFEBFB749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F72AD47-03AA-4D09-9DAC-2D9FBFF25C2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5CC7B3D6-F86E-4FA6-812C-C2DA78D8E24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4A858CBE-53D5-4D64-9EBA-2DE275CD3CE1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FF0808A5-6FA0-4FA1-A836-AF593262A663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F227D50B-0C76-4B67-AA82-B50FF67A3E19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681C955-7028-4F32-B918-9CFD6241CFA5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41BD8F71-6539-400A-B6CB-B10FE0B547C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D57BD59C-A171-4F38-B888-2BAF17F095B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24A09726-07F2-4E16-A3E0-28C6B99C0A9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59673A4-04AA-425A-AF33-F1576274D69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DF8EB266-197F-4F12-BA5C-6CAB6D47AE8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F86782A7-066A-4E6D-B163-505ACB72275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BC069BAF-7307-4F33-A05E-4F67D35FD0A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5FA1257E-B393-47A1-939E-AAA333E88CA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ED492DDF-D171-4659-AA05-73EBC7E9D733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18EC449-5D23-4E70-B4D0-4B2F05BD487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D9A62DC0-17F3-4D34-B723-7D2832AB20ED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3C759D01-B471-4B5C-93CC-7253BC3B9DF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24F37DDB-9A79-4E70-AA98-00AF9EDC64E3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43F2EA31-67EE-4ADE-8E51-43B1A58F7E9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AF61C0DB-A773-406F-A749-44DBC415E43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BA8D235D-F627-4FF6-9F43-F61DCC7F34A3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088FD53-219B-4E70-993B-08E35792BE0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FC5F16B2-4C56-4CD4-8671-D56F10C7241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85B97FFF-B050-41E5-92B8-1C093ADD57D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5BEC502-9148-4F26-8B33-6D698C094056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AA33597-B175-4374-AE99-2E72F23DF03B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F2D2159-D433-4733-AB6B-9BCE42926A7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97A1C820-F721-470A-8E45-2585CD1FE70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37C8132-7977-4F97-9EE5-617F217CC75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569FE86C-3E14-4EEF-9AAE-90C501945C24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630B097-BDED-4969-836B-F44957C01362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8D082C67-36D0-42C3-806B-6B668135B10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EBC90411-65CC-4E4A-9299-16126890B45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97033A3-E2B5-4FB0-B56B-CC52AAF65145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CD643CE4-9F85-4728-8CE3-19627830E30D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3459A56B-45A3-4016-81D6-BB0E432EF50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72E93054-5627-414A-A9CA-A20C68DB0D1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4A4F1A12-7147-4CB7-88FE-D1FFD2FF0C1F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4CF85D5A-90A9-421F-9C64-4EF0856696E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35EE4D37-2D9D-440F-B170-06608E250CF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4D1BE166-EE64-491E-8D82-8A2A9301545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754943F7-6D4B-4CA1-91DA-975BB5E055F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5A78C7A2-96A5-49B0-87DE-74735EB724F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70952644-501E-4C28-B9AE-CE436C959730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C25B253A-B5F3-4542-9123-906CCB22D99E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3FD03EB6-D4A0-4E63-A6D0-108594372DE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D1C07E0F-C19E-44B5-A6EE-A25E8FF8CAA8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66B96428-C7FB-40FE-BB1E-7B02772214F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6CA07DA7-8CD9-47AF-B0BE-00CEC2CA68E7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D2DD0309-C5B2-4935-BB73-25672982E2A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E8FC801C-0906-4BDA-B5A3-D195B62229EA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C50064B-A0E3-498E-82A0-FD8645FECE29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6005AB78-3812-4ED9-BC4B-4E6CF8734FDC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77860680-F206-4E0F-B412-D9342CA3F945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7FF0202D-A992-4FD1-86B0-651006EC8239}"/>
            </a:ext>
          </a:extLst>
        </xdr:cNvPr>
        <xdr:cNvSpPr txBox="1"/>
      </xdr:nvSpPr>
      <xdr:spPr>
        <a:xfrm>
          <a:off x="6877050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7998F9-6433-48CD-A93F-E6A089178A69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BBEDF3-9896-412F-B9F5-F21193F59A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1CC00E-38E5-45C7-81D3-70A19DA73B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45B52D9-ED01-4242-9F82-3D06D87AF6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64AD5EA-7373-405E-8FC4-8D7F13C6F9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0FE7DD4-913C-4F47-878D-19AE4CB71F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F7C410C-876C-4B66-97CE-4CCE86CC36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41BCEB2-874D-4F2E-8D96-6BD5C40DD4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1D1030E-85F3-4216-B073-6F88478EC4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E3F55D8-0ED7-40EB-B3E5-D2A55194A6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B3CEC84-2E36-48CE-97D7-D2291CBD3D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F2F5769-2A9B-4C30-B124-9763FA16ED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0F52561-D44F-4B1E-A032-6B5B116B4C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D9F53E5-82FB-467D-AF89-0BEF9E0588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877C290-C284-4F43-8228-90B607A4DF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E168FFC-CD44-48A7-AB28-91ED7E8431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B47EC9C-CD08-4B8D-9E6B-95FF388B94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6D52141-EC67-4F0F-A43F-34BB2CB44A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0A5D85F-F86D-40D6-BCE2-CC4C4BE607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9F5516F-257C-41FA-8786-33433D496F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9175FD2-B132-402F-B9FB-7E20130F28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FD95E66-57CA-4A59-A81C-3040D4A58F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F8983DD-3D15-4FD7-8559-1C9B650C92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635C178-7827-4E43-862C-68AABAB6CF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B338F3A-C869-4A77-A12B-4238FB2937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7AA7A7B-D695-47A3-9F9A-9C7BC6531B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23C79DB-712D-4405-9919-AFBAA41B7F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CC106A4-2C18-4978-AFEA-D12F4D8C18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25B89E5-D339-4EE0-BA08-67815EC572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BF611E5-74EE-444B-B216-E2E68F105B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ECBBD6F-A817-41FE-860C-391C404965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45AA7E8-871E-4146-9C2E-7F15F93CCC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637E5EE-CFEB-4AFF-A96C-83777DBE5F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81C80AC-B953-4538-956D-747958EFDE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40FF820-BE21-452B-8CEE-82C855CBAC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0516344-2B52-4182-AA8A-FBE3FA2CD0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CB98BC6-0CB6-46E7-9C4A-99978EA3F3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1875940-0750-4EE3-8389-D3641194D5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6BF2E28-8639-4CDB-8D1F-39E4636687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6477805-12C0-4906-AFC4-9512973821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4E93C3C-7D1A-4DC9-B0BA-DA0279E782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479F26B-4C14-45CF-9E2E-DEBFD21895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F3C067B-E757-4482-9FF3-F423E831EE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5F63D85-E770-4A17-B2A8-3B9BC0D9FA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4BCE880-C3DD-4DCE-A4DD-CC98F81C11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8CADEA7-C71A-4069-A82A-348F4992240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A1E869F-1B34-4C34-A3CE-67B0A42793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2F4FA5A-EFAA-4048-AB28-8294C574B0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2B999DD-3F25-4C6F-9074-5A360A3F16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D7F258E-902E-4AC5-B913-88CB64D5F2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6CA9CD2-19AE-4DE8-AAED-EADF9B845B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3A0C30D-ABC3-40BA-89B3-9D034C3233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A364F20-2B72-496E-AF9A-EF457D6B07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FC3DCAC-2A86-4015-AB60-CD925B4456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F33CF07-DA8D-4C33-885F-619E1E0B87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CAEFA28-B4A2-4037-8943-0662FF52FE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226544C-E86E-4132-9849-7DE5581857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30B9DC-53B4-43C2-BD80-0947051139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116A292-5903-4A22-BFEA-37E29C6F1A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50E242E-22CB-4FAF-B5AA-30F77E070E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20980E6-2668-41C5-8D65-CBBB04E0CB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4DF2324-C030-42F7-B2C3-B09573988F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9C22B5E-0AF4-4A91-B18E-0DD341A8E4A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E5B8FE7-074A-4DCA-9656-F550FF2482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7FE5E7D-32B3-4473-A934-13A583FE95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AE33883-C3CD-42B6-9516-385F565844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A8E1397-E364-4FD2-9112-BCCE71ED95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22F23CB-B7A4-4F19-9157-0AFC605313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B71226F-300B-4C5C-8F94-DE96D4C014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97E80370-50F7-42A9-B7DC-2FCBBC31CF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C6F3DCC-2489-43C3-A028-17A8B78153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5277972-CD76-43BE-AF76-A0EF720223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06D2D53-457D-4FAF-9113-2498FA6EFE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D4212E2-14C3-46E1-8198-DA1C63B3D6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F0AF281-7801-480B-B1C1-85231EB3CA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5D5E6DC-A416-4606-B027-845DC49BF5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9E5B2BD-1842-4130-8B1E-EE8CFDA099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BEECA21-4C44-4640-BC00-C109CC3633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A627F58-2E63-4124-BF9B-859D4C5FFF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9B7558E-283F-4A95-81A0-8E9EF75402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AEB8547-2001-4A3E-8C79-940CA49BEC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3B0AFF8-0FA8-4437-8F17-AB3F739F55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56D42D3-C564-4247-B104-9AAAED2152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5F6ECED-2111-4FD5-81D8-FF75424DFA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AE4CA51-7A6E-45CB-8980-29AD8BE9E10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A5773DB3-527E-434F-9695-FED6DA3146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26C6AB7-B4FC-4646-8EF4-0F87358D31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D937EDE-7F94-45CA-A6D5-70F015C234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DFDE13E-6686-4292-82E8-1A5A8E4C93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5E40DA7-2DA0-475A-88A8-08BB9FB52E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85F2CA2C-579D-4ABC-A619-9C79707522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4497DB4-0302-4BED-89C9-31204DB5AC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7C7AD6C-FAB4-414E-A2B4-D4CDCF4D6A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9446ECB-B6C2-4EFE-9592-BA7EE81F91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5317C62-266A-4F41-BED7-38265AF966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B44A7CC-BC46-4DE6-AB0D-194725D208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DB96089-D035-47E2-AB25-5A024AB6F9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CEE13E4-AF30-4470-BE0D-B793E3CFBC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AE404FB-B25F-40C0-91D8-F696B12168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A748E5F-63C4-45D4-8F4F-D03EE885EA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A2A49A7-2CBE-4324-9C3A-BE629B6A1E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8226A53-B089-4354-BAB5-B5CB1B71FA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F7700BC-45A7-4777-9A41-006A67701A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8BA204B-66E9-44E4-813E-986FF6DD68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B1281187-3978-4458-BDE2-D8FF457483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9B229BD-A1E8-41EC-BB87-0CB55C6C18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90C29FAA-5792-4B12-8D7B-38F65FEBDA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C3D2A04-B161-4210-9B37-2F3889EB41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2CB1123-E02C-4AF9-98D1-0717093995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070731-7B2D-4D95-B1C6-AE8EDBEB68A9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FFF902-D42C-480B-BFB6-9DB7E111E3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BA3455-A5E1-4BB7-9FC4-E84A631E00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BA66AF-F3CE-4EDF-990F-D60154573C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9FE0F49-2F1B-49AC-8868-A0D7C3C012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9C1BC16-1296-47D8-B1C0-A2CCDA5F09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89D475A-48D2-4C55-9A9F-D5BDFF4B17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58E46CB-4097-4D2D-A555-8E29005065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CF75778-A630-4D6C-9BDD-355E5B65A5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72D670F-A2A7-4503-BE16-1CACE682BA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5A3BE0-8206-463D-AD15-BF4FD9BC0F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479FC55-A5D4-4EA9-9B34-E4A541CB32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1EF58F5-7B3F-4C4C-926F-6464F356EF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3F30FB3-9FB6-4FB1-90EB-A1457F658D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B8B8F88-1B42-4767-AD53-3181FBC2E8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A0C5FCD-F8F8-448E-AEE2-A28ED36359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1ABA8E2-13B0-4D6C-88C3-7B1620A119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E1FE0B9-326D-43B0-9467-41C0D8F512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C988A13-3999-4340-B8C7-9492BE5D40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20018ED-E6AC-4352-9B63-B2449E70BAC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52A1468-79C1-4A79-ABD0-E108ECCB0F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15BD673-CAA5-4CE8-B3F5-F82D850C45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7175969-C9ED-4991-9C5D-AA46F1C459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CAAFEAA-B355-45BD-85F4-273721EE76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D610C30-B4CB-472C-887F-01DE42817D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7E14648-26C7-4E93-8844-721B89D7C8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AC5AE65-989D-4E5C-8FDA-9982634B9C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01471FE-7433-403A-9609-E13ED1AE0C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5AF7E71-9713-4863-A220-7B30AD7626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7AF4F30-57CA-4B5C-B36F-7619FD4067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7F4C4377-EDC6-479C-A2FF-13E2ECD757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C4822FB-A576-4576-8B01-3E86B357B0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FF5DF77-DFA8-4975-AC44-784A82C562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215F64B-CD03-4FAE-8EFF-F8E8836B7C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051E2C7-1615-41FC-91E3-DECF1A569F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FF5987C-0E07-4D42-9DD3-E83AC8F7DF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1D6BF0C-3495-421E-81BF-A5AD9173C1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BC7C4BB-BE42-46C3-B831-83562D11C7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56247F6-0885-4759-9D54-A5D62433A4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C11AD07-E3CF-4C8C-9E85-2D22D25C32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2129BFA-C98F-448F-B1A2-92A22B0086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84783F9F-E6D2-4E99-9375-47D8891F44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337AD56-A869-46B2-8D61-286EE949AB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BDA7E9C-DF0A-4172-9491-24784D6DCF3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03BA1F3-4742-4D60-BF18-8BAF1ABA70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E493E27-570F-49F2-BA72-DCA43BC3A1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1889A38-983F-4B60-8972-B6252BF238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614E4D8-695F-44BA-9090-7476807076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8FFF8A9-F519-4B43-8C03-1BD93AE20A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01A71B2-C77D-4FCB-A0EC-C1A0A14A0A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38F2A4D-2070-45B5-8CA6-6156DC118E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E241282-7585-46A3-8EFB-7CBFF99CE1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08CDACB-7EE8-4225-BBA3-521170C08C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6686B9F-6674-4BE5-8393-00C5E7FB18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ABA4FBB-D159-4810-91B6-4B8AB6C029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547B486-9AAF-433A-B39A-DDB31D414B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FA0682D-A432-4CA5-8BA4-9A22C82CB0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0DF5122-87F9-4707-8D66-194211C469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A5D2100-6514-46F3-9B29-6562C1AA74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E44FB7F-3FC6-4E1D-A993-EA5BE39E15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66F1E62F-3961-4C1A-9AB3-532B082F40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E32A604-9F8B-4BEB-9485-1C3E1DA1AE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75558DC-3E1B-4CD9-884B-199195A97E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93AF28E0-57C5-4EE8-8D64-02ADABE84F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8272B3D-A3B9-4B27-8845-EDF48A52CC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E92614D-0292-4E70-9BAF-7517833096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E8DB947-1734-4DC9-B89A-D62443A747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28705BD-11B4-4CCA-B332-51A8B1394C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F36F810-8C13-4E92-B25A-FF3CF1A2CB9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D8228B7-DC57-482A-B822-38CCB6C7FD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B5B7EF0-3D37-4694-9A68-7EE4B3E435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B9D3888-09FC-45DC-B039-9A14621C71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22DDE25D-6293-42D4-96AB-CDFC7E1492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EB7B8A53-5477-4056-ACEC-760564D01C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C99AE67-0684-4AAE-ABFD-A38F1C181A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2A3DE20-6797-4892-B5C6-50F602F2B1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4A0E6DB-8362-425B-8E47-C349100934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4990F65-D150-43EB-A2C9-5CC2840C2C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37A52910-62E4-40E6-B8E4-7F424883CB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F2C8A6F-9FF1-4C86-8653-35F47BF0C8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B53ECCC-B9CC-4C32-AD5C-CB3CACA22E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1187AF7-7A72-4105-90C7-1EC1973CD7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1C7A5DBE-AF77-4B82-A453-218F647F97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4ECBC49-A157-441D-AECF-B4EA906899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3FF48FC8-0DBB-4D6B-8EEE-B4783F3492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E8BC6105-6B3E-444B-9727-2FD5A6B626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CC5E78F-6480-4E96-B1DA-C3D3E9996E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68821370-7233-4B84-892D-B1417F9C43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337B043-55B1-4AD3-A795-402FF543D7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20C609D6-E1EB-433F-86E2-9C40D116D2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E55872B-50BD-4D79-8BAD-0C933DC770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C22AE89-F8DD-4461-8158-3929BCC24C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5582568-5246-4E6A-9AD9-8A4DD13DE7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9610EC90-BE6A-4259-861F-C6C876B261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68C944BD-F03D-4AB7-9AC6-321D2A6F68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045B93C-3B5D-4823-999B-1E7485807F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273072-B640-4CBA-9859-D11121BD33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4EDF2BF-43D3-4436-BD18-06EF185CE0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3EF8865-F6F2-4118-8C99-589DCF46B3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DAB469F-1AD4-40E4-A070-DC4EA343C0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7E88F1DD-46E1-4244-98F5-0FD8A0F2BA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A7685A1-DD96-477D-921A-8848703356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3613610-3B02-49D4-8B37-30B6905FBF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2264913-1413-455E-BF7A-6643AF0297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4CA02F0-F298-44BC-9AE0-05E7AED30A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6B828C0-5178-4DF6-9848-E4E13C8108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5DB83CC-4E76-41B7-956B-EA5E8090F0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2807CE0-D9CB-4F88-9928-CE0124BE6A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3574E651-B933-4421-BAA0-8D1E50B7C5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132A03-35D9-4F56-B702-72EF2F700247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A25520-4FD8-42CC-88F9-328F367AEC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687413-01DE-45BD-9308-B56032F2BB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4CA77F9-F442-4477-BD1A-5641ACF237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E4E594-5834-4C5B-999A-5A35C86FFE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8605620-448B-4157-97B5-944DAE609D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80F972A-3C6D-4F51-AC13-19644CB2C6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24108CE-819C-4DA4-8878-36F6A8CB94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E9E90FE-B2C2-4D66-A88A-FE2ABC3B9E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5A83651-F5D2-4DB6-985A-CFA208BDE1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5817E17-9F69-4012-B63A-D4F2192C2C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46FDD6E-1892-42CA-91F6-19240B28EA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F34F541-3E1F-4261-A243-1B4900852B7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23674A7-0FB6-498D-A8D1-93F75A9D18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69D4C2B-D628-43E7-ADDA-9DE92C6212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C3F2FF2-3CD3-4E91-9946-1AC37066DA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3CFD537-9383-4AD1-A630-00C114EE32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343105B-125C-4924-81E6-F9D11AEBAE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251E512-A7EA-4A29-8FA0-AEEAD14352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4A87B9C-0AEA-45B7-A39F-D59B4B0C99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EC64C05-0B49-4A1B-A5C9-F522583B94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965E4D7-2D52-4324-8C4E-8F1D0493B0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4F820DF-9806-4EA2-AE7E-FB05B9AC53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A95CA20-F33E-42E2-9689-EF4BE305C3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821864E-8644-490C-9307-3934B73B6A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7823B62-57EE-4142-854A-8ABCA8737B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C00AAD0-E7F0-49A0-A848-B2AE81822C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071DD3E-AB46-4DDE-9EF6-BD8D27EA64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B21E35F-F451-4064-893A-EDD658943A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8FE90E8-1F06-4370-9596-73FD6422A6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4AE6D8B-BBA5-4C2C-9326-03B0E9955F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BBC067E-3150-4B1C-B6C0-B2C2CB6FC4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65A3695-3E0B-4800-89C0-9335AFC6DA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8A2ECFF-ED6F-461D-80C6-88863F832A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E8C2318-71FA-4E74-949F-BD146DB860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320D38B-D1E2-48C3-8489-932B01A94D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314B876-2ADC-40EC-B55F-41B21AB699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5647739-F1C4-47BE-9BC0-17A35ABAA8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2983ECC-7EB3-49B0-A243-E19F760DF3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F9053C9-D24B-49D0-B19B-C94A4AA087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7E9EF69-C3FA-420E-8914-442AA23D58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82BBCD7-7E77-45CB-AA4F-3A6C626487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7AF7029-835E-46E1-82AC-BB6C0AAC7B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51BBFFDF-DC9A-4354-9146-502B79CE7C6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70E1CE9-C920-4267-8B19-63D34A0736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921E2AC-A3BE-4274-8829-AC8AF821AC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55B47B6-83A3-4C18-8B5C-4687498DEE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517EE66-9C67-41EA-A461-D5189C1E18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89FCCA5D-9F87-44AB-A19A-9B360E5A66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CB5F929-C269-41C5-A97D-48CB19D316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FE7ADD8-4EEF-4C69-920C-08BD8F0E49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36C7AED-11D9-4896-A6F2-5E80F2B14B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ACFA48F-23D6-4095-B900-D708F12AF7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B280351-60D6-40AC-A22B-1EC651B119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B4977CC-3ABF-47E1-B357-09D2642219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79232B7-3C2F-484E-BF86-130F01E8A5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DD18FCE-01D4-4E3E-9718-E09EFE1BD0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B02A587-A334-420A-A86A-800E011EE6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38695FB-7BC5-4478-A4E0-4CA4C1B1D0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523B0C4-AAFD-4218-851C-05625C5D66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CEB2176-5B37-4401-8455-15B6186C91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8054DBE-45BC-484B-8A97-239170B7A0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F11E78ED-91EA-4962-BCF9-F1CAFCF4A0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15EE408-DC41-4D03-9C75-1AE2E342C8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9659346-7E98-427D-8C84-C1B90DFD3A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415EE7A-2F9E-4ECF-A4CC-E03018B716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B3966A9-DE1C-4230-B160-A6A209AFFE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E1A14E5-3888-4D4A-95F9-DADC3D18B4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76215D1-C760-4D54-BF25-FB1433D873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F3DDB9C-975F-471D-A48F-46E30DC48E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4A190CE-6F78-4D91-96A4-DEF8307104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42B5DA7-3059-40A2-AF68-6CC2881A7F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C9B80B6-A548-44A0-9EA7-4C134322C9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90D873A6-9B86-4E65-B272-93BC0C6B88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E0BD2F8-9F0D-45F3-9862-2844F55077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F303786-E8F7-46CD-85C7-E541870721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053B419-272C-4D3F-8B61-BA846E6226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5C89B3D-1CC4-489B-8711-FA3BF31EE9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5A4398C-ECBF-4772-BEE3-E72BDB6B1E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534DE54D-E9D2-455B-B303-8B17B41C66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D910FF5E-A885-4889-9925-6AE6D85CDD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5E3F8318-A3B9-4389-B031-CBA80B5DC9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67F2B339-21F0-4D1C-873A-A98EE8B187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9AA3885-045E-4B7C-A2AF-E4A08A6F32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8A9C7E1-30F6-4D0F-A84C-4CBEE0475B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6DC1150-A24B-4B6C-B3AE-03F0F12FB7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31A23C1A-119E-48DD-8D2F-C192B16615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2CB8FF9-4FAE-4BE6-AEDB-ADC5A55E0F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5494464-5E02-4743-8B10-DEBD91EAC1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95A36CC9-C68C-4FCF-BEFA-90005B62EA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8B91A480-F831-40D2-AECA-A5B3BC34E9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0D354C4-F996-4F07-AE1F-6EA8E95681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7E8824F-DBF1-4B82-BC88-131D4804E9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C89335D-F0E5-49D9-ABE6-E721656A53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D6F01CFA-A142-4921-8DAB-7A749F9C16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7B76923-3132-4038-AE54-6EB51D5B68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164B38A-A9A9-4DEC-8A4A-E7C40CDE49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D8D98716-8AB2-4AB0-A404-4CE11CEE5A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67F6CF67-DD91-46BE-AEE3-FD81C3251B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C2F4CC3-0528-4518-8853-6ECD0435C1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70EDF8A5-BB68-427A-99B2-480BAE1696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98B357F-59EF-41BD-B7D2-4DD6CB7A17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7DF2D5F6-D976-433A-849C-AD1417112B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627CE26-D2C4-41BB-80A5-5EE30B5CB8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72FB920-99B8-452F-83F0-C5273AC6DE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4C1B5F9-BF66-4B20-BE8E-502D1EE719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F9E2538-C638-46D6-BCD5-904E868979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ECE5004-CA57-45DE-B6CB-1196462D48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FE63036E-894E-4E93-83D7-B1C6517F15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991146-4359-494A-B3C2-47E5F5EC6693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9B7FFA-CACD-4918-BB8C-0D58A90F7F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73746A-9CC1-43F4-91C1-BE161E33C5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8BF678-BA8B-40D1-8149-26AF21EB81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65A4E77-6127-4563-9EE8-B7A737B5F6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562733-9E3B-4F94-B297-949098E262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D4BC617-CD37-4728-8DE1-0E12DE4772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85A21C3-C750-4204-9DD6-001EA1A2C4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3B490E9-9C7D-4BB7-AD24-90738F5BAB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AF71B9E-F0EA-46AB-80A8-EC0CE05428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788FDD3-A209-4AB0-811E-C364701DC0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5F8EBE7-0C90-4EB1-99AC-27359B7619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395B058-533D-4FF7-9CC3-F9C9106C2F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7D274FB-371E-411D-B10B-7907AF2D4B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467EAE2-A3DC-4065-8912-07A4E795A9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AD496D7-695E-4644-840C-08BAF5AE90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E474D4-9A3F-4220-87F5-CE14392751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BFDA9AD-C080-49E7-AAFC-7BB5A71A0E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850543B-7E1F-410C-BF3A-0DE0E32944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D7F4B7B-C24D-4B7D-BEB7-D266CD5D7B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4A5E78B-DAC0-4DCB-A589-BC1A8AD601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33ED57F-9E7A-4E2A-A029-F605B8C6E7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2B5478A-4B52-4680-945A-6592C05593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5C52B63-1606-4641-AF38-8DAE87CB69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D2C9D45-5086-4E90-A9B9-F9575D14E4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9651B8B-DBA7-455A-8FCE-59746C89FD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E715118-5DA1-4F45-B10B-ACE4FA3298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03F571C-E0DD-4A07-8C48-880821E82D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5CB02AB-3048-4AAF-B690-B4CE4969D2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4F75133-113F-44CB-8440-15E2E532AE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2A75F61-07EC-4FA0-8D3A-E8D3850E85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B60AF98-A0CB-4915-9CA4-FB83953DBA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8533BF5-A41F-48A7-B2E2-66E836693B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56535EB-C584-45E1-A0C6-4A2B3A796A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D6CF8DB-E541-4952-9A97-4392C9B9EB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F5C9321-1D80-4046-A87B-B96F66E42F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D9AFA1D-1B74-46A1-8096-A5D1B553D2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6E951D1-A86E-4A79-8B00-20D9193B7E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7A2B46D-D510-4E36-981C-911A306118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713C804-CCC0-4FB4-92E6-A260DD5E6A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60AC8F5-B0D3-4364-B10B-B0888A5AF7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97DAF5E-3715-40FF-86A6-14476A4373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612D9E3-58D4-4436-A94A-855869C663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30E3D76-B363-4016-96C7-B94CB66207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E5060CB-1FB6-4FAA-99A6-9344113018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D6656D3-267A-4067-B1FA-52A8DAC230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FDB551F-C297-4003-AB9D-ECF0FCEF0B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4F75E45-6C9B-4BA7-B83F-687A872BA4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FB39E58-D709-446C-8603-121E105062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85173C8-3B3E-49CC-9E29-B269F363CB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49DF2F3-5701-4229-AB4C-2C34FA3385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BF61145-0FDF-4BE3-8F84-045F296A8A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9AB5872-6785-46A4-AF10-FFB644C9F6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1A93D30-AE55-4497-B799-5B9BCAF6DA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77FE722-7FFC-4F5D-B375-0C2CBBB79D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43CE29F-E0C5-4FA6-8080-13EF0998A3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FB90F31-3888-42A0-BFA1-86C1E421955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36C2856-166A-4C34-8241-CE5246FDEA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2D53E8C-80AC-47B8-974A-D6E547DB23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B9C2984-CB92-4645-AFF2-C8A17ECF3C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DFFFA93-64B6-4EF8-9144-A1ADBCBFB9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B9EAC88-85B3-407E-AD65-A4B5FC52AD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5B9926D-9D2E-445E-B8D1-79454436C0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58EE0DA-D484-4F11-BEDF-2DA9DD19F6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65608D8-4074-4FA4-BA35-26E6FFAD39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92B37AB-088B-4D14-9620-4078D31995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0BD8361-2061-40CE-88A6-349C039D90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285F142-8B61-42AB-9CC7-A9629F0A25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F1F51D2-C4B6-41A7-B7E8-8E4FF816F7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1EF2B224-4EED-4854-BD42-FB8AB509E3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02E2C2C-F323-479E-A8BB-47B015BA21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CBAD78B-FE76-424F-8B1B-F1189B2A46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52C956D-46A8-4D85-A38C-D6D906A57F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B4B74625-7F0E-452A-A6D5-0CAF66946B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A34A09D-0545-4BC6-86F1-97C81BF52E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4476B027-62FC-4966-A6D3-299EE41147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4320BD4-60F2-4AA4-A2FC-2ED2D0AE95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635F9EC-6B79-4253-B5F2-D855F420E2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3C1A2A4-567A-4A6C-A335-4591D88F45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789D2A8C-5A48-40CD-BA30-0BDD3E6F01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5AE00CA-782E-408D-80D7-AE5C9D3101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71A33146-C714-471D-9A68-125C69CE54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0483FC3-4A05-4E8B-89EA-F4C10D71BB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8152745D-700C-45B3-B484-9625C688D4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B042655-3DF0-4F75-B07A-2543A9F262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AAE66FD9-8DF2-434D-8476-FDB9E92530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D9ECD5C-4B87-4474-B7A5-FB7294A090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963E86F3-B146-41F2-9927-C581C1E90F4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5EDEE7-724C-43DF-BC8D-2B82DB611D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38FAEB6-2D1C-4923-AD42-E022019E68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54E989B-75CE-4616-9C08-6F171B1FEF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E8F2476-B540-41D2-922D-CFF3B99226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892BD1D-0862-452C-80BE-C64BAA73B2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E7954F4-A474-4A35-975F-C432A44564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4E9CB11-6D12-4653-A415-D292069DD9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9EF4EE7-3EC9-4711-89C9-F3E76D4768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A801BC6-BAA5-45F2-A6D2-83AFB31E60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7F6ACF5-C220-4986-AE8F-6DB7A212CC8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6825FDAE-2CA7-4D7E-B6C0-4E60A3497D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BB28EE3E-AE25-4587-97C9-64F10BD4AF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14128CD9-6DBF-418E-8066-1A1BF01A88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FB0437D-9893-4F69-BEEB-8F80708139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A9DEEF59-F187-4B21-BDE3-638BC6266B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5EDBE97-0E69-42F0-8C21-93DE1C6F08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CAEC524D-F60E-4D6B-B457-382C935F9A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E50FF7D-4E52-497B-8FC2-DBB1ACDA8A8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94E94BA-1096-4704-996F-7FA1242F45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27F246E-0A34-461F-8754-332959DF74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B005E81-029A-4D77-89AA-387E79124C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CCA290-9DEE-42DF-818E-7093B04806E9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3403BF-F214-400E-B19D-8FE2C16388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ECB9D0-7DE4-4DB9-ACB5-F04897889B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9F7491C-B05E-4806-9875-6CC1F15B3E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6F1D88-FB0C-4095-B03E-10D44F08A4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BD6206C-BA3F-41AD-B1A0-BE4BA1425F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FE2585C-9BA1-49B5-93A8-569D820BFE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A8B1983-3D2E-4D9A-B7EE-EDB6B47A37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D0E3B3B-703A-4A2F-A732-712BC52FC2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E436DD-8649-4FF5-9758-7AAC213AD0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85B0587-6E2F-478C-9B08-7035D9B4A1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6DDD20-4E3E-422E-8FCF-20FAA380EC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6B7EB60-88B9-4DCC-A5AC-F037899DA0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6678353-CF6B-44C3-9DBF-EC7908A1CE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B0E4780-6ECA-425C-A5AA-AEBA7A5E1F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0E3CECA-3A43-4D3F-BDF4-B18FB92022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4A71B3D-8083-456E-9217-E387C1E96A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833F1CD-04EA-4F4A-8CCB-F86E9EA591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4FF4685-3487-43B9-A157-6E72892F58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9F05878-390D-4CD6-BDDC-15B2C5E2F0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88DB23B-6887-4612-BF68-645D4AF463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A866D8-3AA9-4855-8027-B24C377927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2670776-1F39-4B15-9425-75030DDA45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DA18433-4DC1-4247-A952-4FFB6EB6CF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0A908BA-72C2-4D5B-A08E-74AD587154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D0CAE86-B04A-4CA3-B11C-D2A9B4326F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4960F27-E8A7-4997-9E78-7F7164151A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A6C1002-B3EB-4FC8-96F8-1D96576A62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6848DBF-ED10-4A46-A4AD-AB718A7FB6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23AFAD8-5481-4E88-B12B-E65A460C7E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E54C57B-CF2B-48EF-9286-34C67695D2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7E90EB1-3C02-40A8-9617-9C81E3E620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8CE36E3-33F2-4680-BEFB-B5765FF6E1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5D91242-8DCE-400C-9850-0BB037C0F2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2FDB988-C9D1-4470-9885-E09A72A065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1F46B74-AF97-4E91-BCF7-DD8ED02344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83C9645-8305-4A5D-B949-60C0A9FC35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8702E86-1CA7-4EBB-806B-22D6731DE4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90D3A5B-DDF8-4649-933A-C56E731AFB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7688556-79B7-45E2-93F2-D03524E007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6D9C175-FF92-4370-A69E-7C559ACC5F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004889B-3980-40CF-ACFC-533971D0AA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78DBAA1-C5B1-4389-9F45-1D272C54CD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6EC52B9-FDEF-4FD5-8E41-6DDC014F6F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10C686F-2B51-44D4-B5B8-8EC2D1C038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BDD09EA-2A47-457F-BB6D-E7F07F3B21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2765C0C-A4C4-43F2-BA39-6423DE2D39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D32915A-8491-49E9-9DFF-50A7D66546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43E7D7E-69F1-4848-8EE5-5FA4191B4E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A8790FE-B235-4294-9A68-83558C8786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8F007E5-725F-4D14-9186-4F30C315A8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9A485B0-3535-4A7C-B9F1-2C1A06451C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BF46CDC-032A-40C5-A0E6-B7730B3E1A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EB404AE-ADAB-4E64-9B31-A0734B2EF6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5342D49-6A74-4E2F-A018-487D59FBA2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8EB5887-098D-47A4-9A41-EEE23D1371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A279363-820A-417B-8737-FB97C83898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6A0DE272-BF93-4E7C-9C29-D2F796C8EE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BDF2350-3636-418E-BF2C-A8E9494D1F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2E93A7A-FD3C-48EF-9AFA-0FDCF3E410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E08C6A3-FFDA-4CFB-8466-6EB10A3D42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17CFEF0-4CBA-4085-B05D-9E7A3DD706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4F3BEB6F-C24F-4180-9D07-3F5C8B4EDF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8A59B09-64D6-4A3D-91CD-C6ADAE2132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AE4CBF3-D2FC-4537-AAE9-1196A1B0C7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BE1B3DE-011B-416F-ACA1-2707F4C1AC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274ABE8-71CD-41B8-A114-EFED3BC538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8206664-DF0D-46A7-BA59-3C78626F2A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E17848D-8542-4BAD-A019-8C24712EDB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45579F3-5EF2-40DB-A4D5-0F091F9ABD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E1EC42B-4CA6-4C02-B069-A25B5905F1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490174C-9634-4AE7-B99A-3507667977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5F62BF7-165F-4C1E-91C6-9274C706FE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F0BC6D1-0A86-4963-80CD-EE553C616A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897BC2D-869C-4CF0-AE6D-EBDE660212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9D62AA8-FF3A-438D-8A68-E9987002D2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BDBAD75-9408-46FA-8701-43E850C598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EE9D49A-96DF-4DC1-915A-D254F9A4F0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54ED0E0-5055-45B5-9A99-BEE3386395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7F3F1928-76AF-4199-8EC5-A92334AF05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FB0BD6F-0E7C-4487-97F4-D7FBDCB8F5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EA65D9F-D3EE-47DA-9896-9B7DD4C151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25F16617-D9E1-4BA6-83A1-685C9A2C4C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43ADAE1A-7CC6-4166-902F-BC414B9D9D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FFE569A-B1CA-4EF7-B76A-12C18AE0C1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A32770AA-C4BA-478D-8276-2CA37FDE53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28FB40D-F76C-435B-92C2-6BDB61F1A6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402F0DE-3A4B-429F-9461-9B4D370700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4A226DB-3A73-45AA-9217-B09A6D7FDF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62367B8-37A7-46EA-8402-C00FCA9727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ECD0F73D-3B4F-421C-BD74-CF013B592C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280677C-FA30-413F-9010-6B2C456BD7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66517AF-39FD-4621-BB02-098CDA0CB1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1968C57-0BEC-424C-B609-9F5C1CB261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92ED3C3-4B4C-4D9B-AC51-B7C0A83416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B596AB0-68BE-4764-B24F-377E958B5F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E192BBC-F879-444C-B1C8-9EDF045679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43C00B4-2740-49E6-9D77-C751E3DC5E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735CFB8-9CBB-4B3A-905E-75F5B504DD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BA420101-77C0-4F8A-B94A-AAFE9D2BA5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88F2102-2F1E-4194-A5FC-4783E144AB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7F328F6-A00A-4069-9A49-0C1ABD2B70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9BDC012-32F7-442A-991B-542D87D82E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2C3EEE7-8740-4DDF-B8DB-44E8629B55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D4A57964-688C-4C40-9D68-93AB9FE56B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D1AC22F-37DE-4650-96FA-3004952C5F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70A7F5B3-6431-4F05-9245-D406D411EE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7CBC52B-B625-47D4-8B75-BEC3EEF6BB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451B1F5-90E0-4DCB-8A74-BAC361E0D7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81571-B0F6-4C91-A717-156F5821D092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9A6EED-5632-42E3-9431-16D5C5DB6E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9483C4-DAD2-4330-8E0B-470814C323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B25EB6-92CE-4115-B00F-EB1A03520B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78B4E4A-FAB1-44E5-B71A-02C8FCB3F4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56906B0-3BAA-4369-8719-948E9742EA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D1F77E1-5C3E-4E42-9B43-C7A23070EA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B90D093-08D3-47AE-A5C3-E153C23EB3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B1DAD07-0AE1-4197-8CF3-FC4C28325B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2B5089E-A461-411E-9BC6-2F80341BDC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65BE17A-D3A4-4987-89D6-BA012F0F71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1DD909D-EEBD-46DA-AE45-83A81179672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D41BAB-7385-474A-B5F2-1DB47CBA58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41DF2AB-ABCE-4825-B605-1D0C31257A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C9F402C-CCE7-49D6-9989-FD2D297FDB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B4CE0FA-B08B-4F54-A181-828C953818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4C3A976-68D2-46BB-A9B7-FDC8BC5003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843471C-6001-41EC-AB30-3EC5510B77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6C3FAC4-CDFC-442E-833E-1E073CC3AB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122B4-B397-456D-B5E1-9E958912E5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0DAD465-6148-4DCB-ACFD-F03EF07BA1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CB5098C-8E75-4111-8FCB-77012964ED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F7F0163-AD00-479E-B764-CD0AAEEDEB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2EE9864-2F01-4A6C-96C8-087662082F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277333F-5ED1-454D-9B1A-86D4BD8A60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BEAE1B-FA3D-4F5B-86E2-294D38DAF5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47984D6-E5F3-4659-8711-D6EB2D39DA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5DD7667-6049-4A6F-9153-E6EBAF418C4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F706ECE-74EA-402F-8597-0E14AA52DB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8B9583A-FDA3-4532-9BAF-FEDEB1440B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61438A6-3C73-474A-88FC-32B3D223CF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5BCB033-0571-4EFF-9DC5-530569F324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8277FD9-D886-4E3F-9C56-22A3B620D4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62314AB-7E0A-402E-8EEC-EBF4BAB7FC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B772B4F-DA2D-41B9-9176-56AA18E718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F1F5BFB-A614-4288-8601-E0CD5854EE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1737884-02BF-4D3E-8108-5E807FA3AB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9905A90-779F-4736-BEFE-8E225FEAF6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3F80E54-FDF4-46CA-B045-0F943BF2CC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10E6F91-CDEF-4A40-ADEA-1BDD2F61FB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E66D91F-0772-4753-A04E-8FB7455D5C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875756-A672-4791-B457-3956028691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97AED93-6324-4A5F-9ECA-E03520B193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BC2EE0-63A1-49A7-B4FC-91B333E933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9B4D781-1204-4F48-8970-DE8B9E26C2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F1F8E7A-DB7E-44C9-915A-52C14CA031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AA79165-20CC-44DE-A460-7FB8F6E3B2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E5D85A6-0EFD-4D3F-AA94-A00D53ACB1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C1425E7-C30B-4EA9-AE7C-253E7461FB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44AA871-7799-47E6-8F46-9DF2F36249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5CF2CF2-D089-4C85-90BF-C95D7A4E31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A75453-7E96-4AC6-9306-1342B544FB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364C65D-A7A6-4065-9781-057D94811D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DC334BC-1FE3-406B-AF42-4FB005094F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5931834-3DD2-462B-8ABE-227AC8E400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E90CF40-FB18-4386-B561-137CA2E187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B5CC2-394E-483D-9F03-81565A69EA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A2A7009-4E88-4BE4-A340-01776962343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FD9D98A-C1AC-4D50-B8BE-A2936A1D1A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FAD12-924D-4A2B-9714-A659429AC3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1436BBC-0AEE-4746-9808-BC0D346EF1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68769AA-0A9B-4515-804B-D5CA2BDF6D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F9E23EB-C2A7-4637-A8E1-85EB379735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6023498-02EB-44A3-A621-4B0572192A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743054D6-F641-422D-8C1E-6B1E767322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66DE6C7-4F50-4239-B6BA-8D60090EF3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CEBCF08-3193-4E3E-92F9-367CF8EB19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E66BDCF-723B-4AB9-9DE2-FC0A996986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7554473-6B12-4CDB-8C1F-1D9C4900DC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E709373-5414-4FB8-954E-1D289A07A4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28038B1-3C22-42DF-8DEF-672C8C2968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326025A-F31B-41DD-A404-AC7317984D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EDF1884-23E0-4009-A62D-71BCCB006F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E0240F00-6B8A-4236-8CA2-A58C366EAF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17E7B2E-628C-49B5-89E4-83AE24BE4E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88E7970-D373-4E18-8983-5297BB1DA1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AC1DCB1-E6A8-41F6-ABF4-F688626582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6EC9C6C-13E5-42E2-8FBF-F1F1580CE2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39B11C5-BC93-4878-87B4-F020E8E0E5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229E4AA-7C5A-4286-8391-FBB78C1E07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CF704DA-8A2B-4D8E-9CA5-7BE8CF410A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8E2F774-BAC4-4124-B64C-79EB11EA01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492D30B6-309F-4987-9A2A-966BB2FD6F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4A96EBD-85DA-4580-9908-A4B35B77AA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6123902-7CD2-4AC7-894E-E5DF8557E9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66F74742-09C4-4E96-9F89-548D610CFD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1B5A3BE-E72B-4CA5-93E7-CAE1B811C1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3B6EF28-13A8-4A52-9437-35CD65603E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89FD96D-C821-4FFD-B619-82C803EEE9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CA8D9F87-3325-4F79-A08C-E234E29177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A13114C6-F1C4-49F7-8144-71EF1A224D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36A9AA4-6827-4B3C-884E-AA381DF13C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6F08ACC-BF55-444B-923E-DD4A9A30CF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249D84C-A1C0-42C9-8408-AC55A162AB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F48A485-EB42-4EE4-A8A7-896968F7F9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8D3A735E-A358-4ECA-8E95-B63E54D6E2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79A79D8-1668-4424-A0CA-BB174D52A5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1A09100-8247-4651-9A57-3893482C29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C5C68FD6-5349-4270-B1FA-9083A77CF4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00A3F38-DABA-4ECF-86FD-052D6B199C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413321CF-1182-4858-8E6E-4202BE16A3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1433ABD-9561-4560-878F-4B6B430268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BFEABBE-81CE-48E5-910A-A1BE2DF641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AD6A6EB4-42B1-477C-AED4-A5334D2FC3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E5A702A-DC41-45FA-98C4-411DDC437C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25D2FD1-0A6F-4CF9-8F2D-32FB7142B9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D1CB03A-0A00-4CFE-9A62-EADD059537A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A0AA8EA-2228-40AA-9675-090632106E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9C06344-DF9E-4EE4-95F0-B7718A6B80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3F1856-FFC4-444E-B5FC-6FBD517C82BE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266F6F-449F-4E5D-BDFB-57E9DF1331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0D31F6-2CFF-4DEB-B5FB-48E5F15562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FE15A5-6062-453B-A2DA-8F9D101476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CAE6E5D-415A-4EFD-BABE-5C50EB8582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558524-40B0-4FC4-96FB-00D4A4B4F8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F70D35-5B21-42BE-BCDD-2B87E33206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B1D02E1-4CA2-463C-B2D5-376BF079F6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670F83F-DA33-4494-8BD6-23A8AF0DBF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C6AB9D-92CC-49BE-ABDA-67C9B47629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AC8A066-42DE-46E7-9399-CC1A0C333C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E1E9984-9FE9-4B9C-821C-6493C972EF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9C96CAF-B1E2-48B6-95AD-41B0660CF8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890DCAA-97C6-4AB2-8DE0-20B6B52924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5238F7-D631-4497-845D-CAA299B970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AE18020-4C65-4D69-87B8-4C7327C2AA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91EB7E4-78A6-492C-A38D-5E3AA35549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A45322C-CD3A-4585-BF3B-434B56B0AA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3E69A40-1FC0-41C4-B4B1-797B0D104E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CA4059F-DE5B-4B52-BF7B-CB2A308318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676D11A-811F-4660-AEF9-7D4C75F852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A0318D-11D2-4A58-A166-66E4E208C5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53BE800-3A35-4304-A69A-803AB51526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5202B23-60BB-4D8F-B562-C96A38ED4E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CEF8BB-A12A-4DF1-9352-D280E7FBC9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66E71A0-564D-44BC-B864-6B2194D88D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C7414BC-3D33-458C-956E-9CBB1B3F333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ED21307-619F-4BE3-B410-235C8A08F3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3DD70D5-FE58-4651-B17C-B5256DD162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603AAAC-BF3C-4964-8B0A-CB3B65B3BE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34DD74F-0021-414E-8FD9-1C9EE6DA67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BF20850-C295-4A65-AB18-E3837BC59B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341E90F-17AB-4C50-8359-4153653EE6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E617FB6-2C1A-40CC-8035-0CD426A3E1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F1205C5-3F58-4DDC-8DE1-CBB83228F2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79398D4-6A4A-4123-BAEB-2D9F9E60A2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FD1C6A0-483C-4A9C-AB89-8A29F9CCF13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B0916D2-B417-429B-A252-9EDB8FA22F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E6D4D3-4437-4686-9E8C-58741EF98E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A8A79FD-6044-4998-B72A-D2458AB3E6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9BD56BF-BCC3-44C3-B659-03FD9E5396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8C01F283-C17F-4DCE-B5ED-58A25CF799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CED84FA-6A62-45BA-B122-AF5EE7F41A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E7AE16D-1E65-4F42-9098-AD7D8FCEBE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6F7A709-220F-488B-B5D9-32B0FD29FD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D82574B-82EB-409C-B99C-EFCCE12BFA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567F18D-87AE-4C69-B375-824BDFB3E6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D322BCB-6730-4C08-84CB-96968160F1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B300FC0C-3A9C-46C1-85BD-394263BFE6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1CC60CC-DB45-49C8-87ED-C1AB128B83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AE97AFC-80CF-43C7-AA04-11FC5D0E20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52E38D3-A5E5-4570-841B-910B6A7548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0E591C9-F839-4E0B-A648-FA74B7F858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ABBA907-030C-4789-BE78-B06676918E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6812B1E-0C23-4755-82A9-94DA148A31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2856262-BEB2-4029-B42E-6F2A60A3E7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55205A1-A017-4E58-BE31-D5D90B64B9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24083BF-2EE9-4B28-87ED-53308391A9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87BDE2E-729C-4A6E-BE40-9777433FDE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D87105D-5D87-4C41-9E65-9B8D42E88A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EA77642-93E5-4E44-B29F-A165F8EDD40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74FA0CF-F24E-4375-ADF0-514AD01F31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349AA87-3D10-489B-B0A6-8F3900D9BF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6EA0B60-7E55-4226-B6DF-0EDDF6A281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E993DB6-118F-4C0B-84DE-592288C8FC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9F67F1B-877A-4D4B-8C90-FCA17FF76E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86C3CBBA-15E0-42CC-AFF2-6ED82BF2FE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562FB65-51CB-4B2F-8136-D045636211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C9E76D9-ADE3-4032-A4FB-65562EC0F6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8B32EAE-DC12-4E34-95EB-44599E7ECF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83A92960-7BF0-454F-B450-4298A414F7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C420D40-42FC-479B-BF48-39FAC1F1FC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B9C1504-1C1F-4E14-8232-0894271E3C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26A40B4-8337-4B0D-AE90-8A709D369A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E7CD761A-B9BC-4253-9950-C2B086E232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AC48D3A-E98A-4C45-842C-C17CE7A071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E8A583B-ACB9-4C7D-894A-559E418C13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9369992-CE17-4F16-9FA1-246BC09548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BB0333B-9D69-4C16-814F-37A31610B8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0EA80AB-CB23-4EC6-BA96-1A793B6E5F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C69AFA1-883D-4767-B011-9C385B74A5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C827035-6771-43B2-B766-33C851DC83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5F1645A-925F-41C6-B117-2FF20B7B68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4990904-B598-411E-9AE5-FECF425270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B23571E-D518-4F69-B934-3449E7393F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F4440549-FC05-4ECB-B857-296893C0E1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FA20B88-D111-4974-A8EE-CB7B399608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7617C91-90EA-4243-BA08-C178D54921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EE1FCBA-46A3-4239-9B33-90138299A5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9F353109-1BF9-41EE-9503-BE77AF7556E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B08D5DD2-431E-447A-8D13-3BE10BACF26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FC25893-2306-4231-A7D7-998EEDB2E8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29529D8-0DA0-4CFE-A934-653982A80D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93FF1B9-7B02-4CCA-A964-30A3455729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BD04F194-BA5D-4C2E-B389-09C0274862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89D34F57-5A77-46A6-87E2-CD61DD2490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5D792E0-47E4-4804-B9BF-A14E6C35CF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A9C3215-0DC0-43BD-B7C5-4CB79E708A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FB23BB8-5312-4206-9700-2D1266FB89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26BD26D5-A2E6-4B07-A3BA-19AFA06D09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EA45CB0-FA37-4FB0-9FE1-396D27C6E3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80F7974-2DBA-4B2D-9AE1-97A3B287F6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EF405BD-40FC-43B9-B2EB-DE8ED3DC86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92F757E-8B30-4A36-A36B-796BC4DDC7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88B7A65-344B-4E0F-87F5-7F6F6D0F34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074EB0D-B635-438B-97A4-374B6CA709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B8B186B-A709-496F-AFD1-EC96D577690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AF6A0A8-A8C7-451C-9110-8E025AC040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750D70E-95CF-454A-B93F-B86E1AA120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21B022-96FE-4F4A-B08D-C16E4CD4B61D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BE4A38-DF25-486A-8A69-B0A8EFD310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5AF42E-F56C-49B7-B06E-6512777AED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BBD6D9-6189-4EE0-8E78-C35B777E11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590C39F-FBA6-45BD-971C-0BEF5BE068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FC1A10-E70A-4A58-B74F-C8D58A19C6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92E1FDE-C7C3-40F4-A468-E64995AEB0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F3B21AE-FA01-43B4-9A50-67C13952CB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25A66FC-263C-428E-86B4-FAB5FD80EE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FB922D1-E340-425F-A790-4753891DFD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0CD56BE-EA6F-4109-896D-C23F9B1786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7F03D81-3DD0-4A28-838F-03146AD32A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4F214D4-A464-4DB6-8126-D3056FA06E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2842925-696C-45A9-929A-96BEB0123D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41F61CB-0084-423E-A1E9-F04AB8CD08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B1F8B4A-D384-4A30-ABC3-2A979AE505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920A349-9C1F-44CD-AF79-2BA69662F1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A8F5B64-17BD-4302-AAED-F6560A36F8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4119D07-BCF6-4D0F-985B-B15CE12234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25EB1DE-09DB-4D1A-B92B-81CA12ECDB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E48ED3-D6E3-4AF3-9B33-B94FA92064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A0DA5FD-346F-4A7F-AEA9-34681C5733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4415E09-7984-41D6-85EC-331797B3EC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451663C-EA09-4B76-98F0-2F7E6B01A6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E122E9D-3508-4E5D-B687-F3E007FE5E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AF6E797-9A15-494B-911E-DB87A50DF0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5DCA3D2-CE46-4E6B-99C7-58FEDC8403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6D50981-85C4-4CF1-8E35-20C79AD9DC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9E03170-C986-473F-8464-5545D84B60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6EC6963-4238-4B66-8AF3-215D3E6D78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A17413C-6AA5-4541-AD90-198369F9BB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FE50891-F08F-4A36-9867-EAB3485582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B4440B7-C29C-4460-9DBD-EDFEDAA5EE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33B6C74-F5DC-42F4-AE02-2B8FA817C0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6B9D84-6472-428B-9465-1AB047A20B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2F6B2A4-238B-4755-9EC9-25DECC64BA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1021C54-CFC7-4CCC-A128-41C015775D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6F384E2-3542-4C10-977F-86E3826CEA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2BCE380-29DB-4304-BE13-5F18E06A188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FD167E3-64E4-4F13-BBF3-D6979D8387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2AC8AA2-BE04-48A2-8691-B812FF0ABE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846B0AB-E85B-4C4B-9B40-18116572A5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C5786FA-5EF9-4CDE-B021-9FC8EFBF36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81581F1-ACD3-4F65-A144-CD39DDE2E2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6F8DAC6-CBB2-4FC3-B73A-0D9B6E4503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D2D87B4-D666-4092-975A-6A1E09659A6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B01D128-B42C-43A6-A6FB-18824242A6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D9862F7-A1D7-49F4-BA0A-989FCF7FAB7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75911DE-1808-4D3B-93C0-93096A269E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5DB0AA0-DA15-43EE-A5E8-2309E40C37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171752C-A409-42F9-8B53-38FCD67262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A7E08CA-FB33-47D3-9D97-4AB754F9D8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ADDB27D-D980-48F9-B7F4-C0A6FCC531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AC7D8E6-DB63-4951-BB1F-E530B18545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82B55C8-FBDA-4570-B79A-76B2B8B48C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F576B1B-BB51-46E6-9CCD-42457E8A23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7611A70-5C61-4675-BC1E-89D29CA0F8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2464CAA-8AAC-4B87-BE45-10A7BE2E76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DBF3D19-11AA-42DE-BA9E-290A6174AD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D3E2EFB2-CD0B-4180-96B2-752DD4654F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96069F5-FB39-4CFB-ACFF-FB7474F8FC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584C3E8-5F58-4168-90E0-083B0A9855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DB6A7BF-8D48-4663-80BD-F5538B0F0D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DB34265-5A05-4722-866D-DA2E8C6253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87374E2-220C-4008-BECA-3D9D8B9189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D8A28E4-05A2-4746-A292-942361C47F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00749AE-84E6-49A2-ABAE-5A1C3BC24A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17331C1-94D8-449F-B44B-3DE0C32207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C40A765-7740-4EEA-A8BB-4DC96A3AA7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8E6D263-AE20-44C6-BE2D-A702E6D8F2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57944B8-35E5-4D7C-A26A-9BAF049497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AF6B2FB-700A-4C39-8F46-1DBBB92C56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A1CDDEB-6CAE-4F69-A4D8-116755C185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38606D4-A0E3-483E-B1AA-298B87B226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9BA1F1B-776C-4F40-ACD0-ADD85DE41F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A36A0438-6C01-4B8F-ADBB-BC2C18730A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66986360-F8C1-47D4-B00C-4184B00FA5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78FDF17-4664-4B45-A04E-AC5F5109E5C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A4C31BE-DAC7-4E4E-9CF5-61C358BA0E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DCE89C2-2283-4EA8-B14A-32D1FE5D57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BDC2A9A-FD4A-4CF9-9AC0-9CE3EC2E7E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92BAE84-C57B-484A-8803-E2460BCAC5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FC1AB27B-6266-4975-BED0-E9201AFF25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BE26CD4-2FE9-45CB-9069-7B73492ABE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5D33E587-65AD-4A0C-9A12-ADB7BA16EB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21F4325-DF58-4CC1-B3C0-7FF0EEF4B3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B1F839DE-1C7C-4C18-BB5B-15D5932D46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AB5605F-D8FA-499D-B01B-FC57177F0E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C6B35BF-F6EE-491D-98B8-8EF0F48A72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52CA700-55FF-40FC-95E7-0BA4F2CB39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B6922BD7-38AA-40FE-8494-CF6C8160C6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10F7153-0C94-4FB1-9985-BD5D265A70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5411F8B-712E-4FF8-85FF-8C3644B195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9F45D18-13B2-4AB0-B2E1-7DDCCC36AA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5D8EE74-0A0E-476E-B692-8E4471D851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55F74CA-80CB-4533-BB98-EA555563B7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36613F5-1F52-446B-85CE-DF3E0AC952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6428E53-5FAD-45D7-9DE4-9A9A66CFEA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8E4035A-AF67-4750-AB6A-0B0590142C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4AB560A-0F03-4BDE-B2B9-E2E07F42D8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2083F29-F805-4ECE-A103-28A0926D1E0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E2406C0-73E6-4163-8C8E-E302A622CF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4823F2DD-9ACE-42F7-97D9-20E8740416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84FDED1-9449-41C1-A40C-40040532F5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EE51885-A32F-433F-AF2E-C829CC47F1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2CE264A-F81B-4628-B802-0177743EAC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7715856A-EBF5-4686-B85C-C4E86F4148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394BF0D-0B03-482B-9037-6D41A1AAE4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D9CCE748-FBD5-4260-96F8-107C65B742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5CEA5B-6499-408D-8A24-3BEC2F9AE5C6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666593-AD22-4480-AE86-2C42718FAB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D580F8-3DEE-4DBE-9EE2-86F0163A47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E44E6E4-CD4E-46F8-919B-EAE1E19A71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D3B0F8-D043-4330-BF97-986F2F18B5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55F886-93B0-442C-8059-770CB0322A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70D61AA-21BE-46F3-BF08-8ECF1E9F13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B6D2B4E-30A9-447D-8C07-9277FF5D7B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360DBFB-DFEA-4CD7-86BE-4A8A4835D7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C7DD1-5B90-4AE0-AA9C-A13AACFC2B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ACC2D96-C890-4C7C-8DF5-17A47391E18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37EF66E-D82E-433A-B1FE-D0B5506BED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5F66C17-01FB-477D-BB24-17DBD7C15D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56F32EE-1BE0-47AA-BA44-CD467C7B32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8E9237D-17ED-4402-80DF-C7BECA3AC4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F82DC79-21A7-4785-A30A-5D9349F733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323A12F-25A6-4D34-A209-8408426346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E81A1D1-8DF3-4C1B-B950-5A0CFAD8DB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C23AC66-CAFA-462F-B0DD-E5285352E0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A212E51-92AE-4EBD-8175-8799F15541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387FA27-3B53-48D9-A215-32CAD54722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A99573-BDCF-465B-B147-0CCB2B39F9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EA69C5E-091E-4236-A08A-437B3FE3B6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95B4C23-F970-4025-8DA9-B48A1C98DE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BC14DC4-06F2-460E-AF7E-8FD497472F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F7183F1-8825-4361-8F96-D6AFA3700E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DE0BF93-AC8D-4419-8DD4-1BC7A867F22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945E891-1729-4097-BC76-87D3AE66D03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08BDAB7-0E7D-4032-A874-120AF4E6FB6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5458081-2023-4FDE-8266-679ADC692D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A861F49-9381-42F1-A88B-2E41F99093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DABC1E5-5336-418C-B8A7-CE7D7F7F73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D135D04-5734-448C-A536-87B7168964A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80261E1-661D-4D93-AC42-F3DDE8EE52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B9CEBC0-BC97-409E-8353-B98CF6FA34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9A7EC4A-4CC4-446B-BD9A-757D06BBB1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ABAA3F9-A873-4EC8-A6E2-22BD966A71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9B64353-A594-432D-8699-D4C673090E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6EAF46C-86F8-4EA1-AB32-F870C489CC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BE12E83-5ECE-4297-B1AF-5F8324CFD8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EF91E26-4366-48E9-99D0-9565B01AE1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9B57EE9-CAE6-48C0-AB2A-6FABE20FCB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88490EA-E47C-4A06-8B20-547DA72431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9A1942F-EB9A-4A4B-ADD4-76D01CE67A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C660252-0CE4-4118-B3EB-A3E4B576B3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1BA673C-8398-4170-9A03-3A86DE6D08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C90F2DE-731A-4BEF-BC67-C274020F52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680CE55-F4C5-461B-830C-6E7A9722C9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AEA4FF3-0A01-4F89-B73A-419F5E998E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43D00B6-ADCC-4E50-ADD9-03C99AB249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DCBC7E2-C134-408E-9460-8805BA2C9D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E1335CB-214B-4051-9A60-AC78E7DC9A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FA2E43E-14A2-4064-B04A-2C212C0432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983C987-5E19-4728-9A3A-C6142BEF6F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45311C9-04BF-4DB5-B9AE-04B72BB48F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52DFEC7-0D43-4BEC-9951-9D103A43C68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C9D33E9B-2D81-4AC9-92EF-9D5AD19C4D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147EC30-FB3F-48BE-B9A7-64F75657C9A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CDAEF42-8F84-41DE-9EB0-AD05897D8A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1E7D3844-26EF-4DFC-963B-3301C14A4E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22F10F4-B886-4C97-9A54-F3F67B635B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C15AE5B-3CA3-4A0D-B9C6-9F0C134F1A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16E12CCE-C39A-433F-8CCE-3EE4119EA5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4859A351-EAE6-4E23-8B47-FCDF99FCD6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99E96610-9147-4474-89B0-B7C012FF21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05CF3A7-F68B-456D-B7EF-964A0825CA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FFA6DB3-616E-41F4-9651-C5AE143C7B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5437E87-8DF4-48CB-9878-51297293BC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E7E7E9F-9D84-47C7-A4A5-C22E3DCDA8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759FE76-B7D9-419A-B771-C6B737DF18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05652C2-1119-4115-989D-CA666E62F9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04DAD87-AE5F-4078-8F94-57A37FB3B6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6B9C13E-95C0-4372-AF90-A54228C740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622BB79-AEDC-415F-97B4-64AC414AFF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072488B-4620-45CD-97FE-6B3DFAB1D7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58C3C7A-AF1D-4C49-A00D-13E97716E4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BE1CF0A-DE70-488E-B9F5-944E565323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CA17336-0D58-4C47-A966-79CCE67AE1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A3E0E09-3EBB-45E4-839F-76004FB0E4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842C5B-C381-48A3-9219-53CE85EBD1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CB0A746-99A7-493D-8C4C-BB5BF7B2EDE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846DF9D-8DAE-4611-B8C7-AA1CA41D22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78D30F2-4CC1-47EC-8D45-17D74489C3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FC3709B-4953-4F5E-944F-EAD883FF54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8AB75C4-38AE-41E0-9B69-97451E5611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D65653F2-DEAF-4FE6-A845-B8DFC2A51F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E7761320-4139-4C08-9977-9944E9FEC6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AC2B1D2-8100-4F32-AA35-A13CBA010B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5843919-B30D-44B2-BA7E-7BC56037D1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31395DBC-681B-41D7-A5DD-C412C8F145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F2F956C-01CD-43B6-97F5-AFB7151004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37E3736E-DD77-4162-A73D-1990017403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69206F2-3A2D-4C50-8F63-3107ED1101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2970B57-CA3E-4D4E-80DC-41A18B17C0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04DA704-35B0-460C-A3C4-D6204E111E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C493AF6B-6C2E-4718-AC96-AE57215550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B64C1F1-AB09-46BD-88D2-8BC9D42CF1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2594C61-A2FC-4322-92CE-EB27DE29C5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AFDA386-1DA0-4FF0-A847-DF44310932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AF6CB6F-565C-4FDE-B00C-0C9B2A3A2B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1B2DCF3-BFEC-4BB1-81D4-9743CD1457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77C50B11-85CB-43B3-9507-183EAB0604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B53DE1A-C3C5-4431-84B6-4CE7FD1853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3601639-B1BB-4AB9-9307-9FA8EEFDB40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B2B3F32-30D3-422B-87ED-C75FDC0114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DC4E3645-5A5E-4961-AB88-94B8BCC9E1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9058885-2061-48A0-8173-D0E7A08D01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A02C47D-B995-4149-B623-0C6A9316C9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C1B695D-F403-4CC1-A06A-EC72D77E11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4C4A70-C56E-4C19-BA4A-79284C435490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A56DDB-9A75-4995-9609-9462857F75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8E9481-5523-46A5-A149-24CC57010F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549CF5-AA5A-4515-A65C-DBC2385763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C6A969-987C-45BB-A0EF-31D5A33940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B8F912E-4E77-48F0-9B68-4FC70BFAA1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45EFF8E-053C-4568-948C-804566F62E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942BC9E-1D5C-4BAA-B6EF-714C0E7B20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7ADD364-4020-4998-9401-EC62FA2C36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2677036-8A4D-4A61-AA55-8047BB3F82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11ADFEF-BC8C-4519-B187-B35C6F9540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99E0D28-6BFA-4773-8942-3F284F4045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74DEA16-E34F-4572-ACE9-02FFED7E44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34249A6-890C-4F16-AAA3-8EBABBCEC1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A15B8D3-DAEF-4676-A7F8-CC7844F925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7257B46-1C3E-4145-9432-456959CFA6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0B1B98E-1991-4AF6-ADE3-4060EABFA6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9EA1404-31B9-4268-8C65-115387BE44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4607023-38F1-413E-A186-67574337B49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E110480-1D29-4E5B-AE2B-2C5BF43D5E9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A77C76D-FCB7-4EBC-9638-4228E51226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B07E8CC-0DFC-41D6-BCC8-623EF4B173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51AFDF9-0346-4625-A9DA-14C3B73113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A847A43-8D48-4269-9773-C9618A04EF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DC5381C-FB2D-476E-8DFC-29C99679C2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6406AF8-323B-4189-9DDF-A7C62DA764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94C79CD-7814-4E7F-9318-B7CA08AB06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BE15717-9809-42EE-899D-7157792B6F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817809A-4C5D-4A9F-8560-6B3D4A0AB3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C5C0F39-A733-43CC-943F-3C063800C8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8B2D4AF-3C4C-4F2C-9B9F-82E318DB51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3DDE980-A62F-4290-B428-4B82BB45EB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6D7A007-F118-421C-A898-DF6ACFC5D0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4B54E83-C734-45AA-BA75-62B2818F96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2E036F9-413A-4B6A-B0B2-A9847F07B8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7533971-9F0B-46FD-8E1A-E0545C2D63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C6E1AF4-9A38-46C0-9DDD-3CEEB01583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0FDAD2F-D234-4556-85FC-124AFA7112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1A747A0-7428-4335-B83E-A5D1CC879E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508AED9-3689-4F1C-BE4A-D2CC1DE88F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31EE592-625C-4468-82AB-78A27D7B9A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386C774-A7B7-44E4-B67D-707E9A1C00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FFB226F-207D-448F-9B64-7FB8AAAEDE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19A53E8-AF45-4DEF-8A78-CAAF43017C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50C2EB3-F7D7-470F-B1AA-5797959695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2D6683E-9A19-44D6-8F61-EBA8E990AB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32787A4-DEFC-49A2-B592-CA1DE93B92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07B6573-904A-45D0-A54B-84D23DE130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392912F-4FF5-4DF4-900A-42D2C427C3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CBFDE62-0FB1-4FA8-A19C-0A445F6366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863C827-6369-4985-B8F5-4D1AD04121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61DEB29-4022-4F81-9C3D-CF1041A077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66F2B3A-6698-4436-A553-6CD507392A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3529126-A8F6-4658-BF2C-F81CAD1D646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912AE78-E4B4-4079-A0E0-63A3E23308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F410720-38A7-47D4-9B2B-D073712521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64F03C7-4271-4A39-8F8E-14DCB116A0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F51B9CD-5F8B-4AFE-87AD-C23EAD3ABA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F23E1007-4162-4830-9CF3-04BD135A57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E3C0B9B-972F-4739-928C-2974650B03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7BF54BD-D8C7-4D73-ABF2-3D493ED143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91466C9-53CA-4412-8B26-78F1EE327D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C296081-A18A-48B2-9316-C024E08C87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ED7F417-653D-48AC-8CEE-460F44A923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78DFC89-D397-4C20-84D9-B61F73DB86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F8140C15-6108-4528-8245-C2973E7701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9441C03-C7E9-445E-AEAB-4D16C40453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A52774C-5FE6-4834-846B-F6C200C36F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2A733A5-3F41-453C-A3C4-774787998A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1309185A-7E0E-4771-A786-3742EA5296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DDF8F70-EDAC-4E20-901A-01DB9320E1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E75B384-B60C-40DC-93D9-D8F56084C4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0C5A2B9-0E04-452F-956B-3C717A49FA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8785C7BA-4288-4772-898B-35F8DDCC72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A79CD50-538C-4D89-B729-04A179FA7B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3764398D-F3BC-4C3C-8840-A30B8A2761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9B34DC4-AD9C-42F6-87A8-144A431DCE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942B4A9-15F2-49B3-88F4-816933793E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D3B5E9D2-596B-4BBC-8B9E-53D2FBB5BB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B9D4B62-0273-45B3-AE2F-D22A637DD7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21794FAF-E292-414A-B6C5-CA2F19A1C9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AD518C4-EBE5-4A2A-A35B-6A29480E8F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E3022CA-1B78-4F11-B707-B7702DAD1A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8A9C9F0-F9D7-4654-8E55-880C0CB28A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CBF89E3-C5EA-4E12-BDAB-564D43E4A3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3034037-A3BB-4AEA-8EEF-53A1A8FAC0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E0CFE7E7-7E55-4E65-B1DF-16131CD343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AECE95F3-46E1-46CE-B402-E6AAC47360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31EA1D59-8F99-44B5-BDAF-2F45453DC7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3856018-CFF7-4C9A-ABB5-66A5966647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F21A3717-4EC6-43D8-BD73-0E352AA338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2D7C467-7C0E-4348-A21C-CFAF4B62060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A49DF5F-2A68-490A-9BB7-2C9259062F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80E4F1F-1909-414F-94CF-6592F55F2B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800C2A4-4960-4331-8A20-F7B832D4E7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EC10FFB-D4EC-4590-9C4A-96796ADC86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5352F3-3634-4AD1-BEA5-554BC4B8ED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BC44FB04-65B0-4CA9-A9CA-69BB5F5B9B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CC09417A-AA44-41A6-82E7-A1EA553CD0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E36C75BD-F0E3-49F8-BF64-2B186DCAE6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5EEF63E-7461-4691-8ED1-9E64B5EB06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F4BC97D0-0CD1-4E93-830C-65EA3760E4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5C34FB8-0D1E-426C-ADFF-1683F4D55D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82CAD0F-7773-468D-87F5-9FF87C5DE3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A02C32F-C409-4D30-96E2-72D5B44295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2012C26-313D-4F67-B403-8B14AB9BDF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D64988B-B5B4-40F4-9515-FDE8262A98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C1505E5-A982-4CCD-8A57-76610ABCED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EC9192D-C127-4CD8-BE15-20F157E93B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A56428-A3FA-4D0E-B094-2063D756EBCB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56C643-87B9-474A-9EEB-A1C49BFDC20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A65830-EF17-428B-B25A-DEB1CECF51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274E112-272D-4964-ACC5-3DA98B78DD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CF78F4-21A3-47D9-B46E-8573F80BB0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CB204A-93D5-46CC-9DE8-C94874F239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1EBFFB-B2FA-48B3-8604-BD50B0597E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DE3B088-391F-488E-81E6-0FF41B63C9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C3CED2B-81A1-46EA-8498-5835A9EB98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ADAA78C-FCFB-4190-AF8B-342D35D443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0B91C42-7134-44E9-8916-FF771C34DF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4675F00-A731-42BB-A5A1-F2A8B726B4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5A88A4C-8B22-45F4-BD74-6EBA917917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829622F-A47D-408F-93C3-22EE1D4DE1B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7D076A6-4394-41A9-B873-B6B1F28294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2369ED0-2BA8-4134-A416-3B1679E979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4739B23-3501-4456-8757-843A8316B7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3E2D929-E6A9-4BA7-A3F8-76C071B98C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DD43A4C-2526-4686-BA44-5358D21309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8CA3F48-168E-4EB5-8248-E6DECC5AB3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7B34A87-7195-473B-B778-7A6821F93C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4F6527C-8C38-4C31-B51B-BA0EC4BF5E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355E286-399C-4705-8849-79E9D8F7F8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98C29AA-2CA3-48B8-AAF3-BCB62FF249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DE4FA9E-8DAC-4A6D-9E0E-A21CD6F080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DBBBED4-8B31-4DBA-8124-CE0908315C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C37AB7A-0AE6-4BEE-8830-6CB5E1178D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1ECAA56-147E-4E78-B7A5-4089466BEC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784110B-933D-432B-B6C8-C01D15DFF3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E091655-F0B5-47E0-8FAB-EE1423073D8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32E83BC-B8B3-483F-970C-68DE89916EE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253A2B7E-DE09-422F-83FD-B6AA97C462C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2D60B08-91D6-4AB3-A447-2BBF86D520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24C158D-FFB9-4798-B320-840D8CA53A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8218AD7-E354-422C-86BA-C3D3DC8054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BC2BC49-478B-400C-8128-4214C7CDCC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0D8854B-C180-45AD-8913-BC8B8CF040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9DD8727-E680-4517-9724-AB70682FA5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D5A3630-CB61-4996-9E3A-070A7EF0B9E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EC06DAF-D96C-4114-A5FE-D8A1389F26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87A4778-2F18-4198-ACD1-E18267F573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93C4FF8-A340-46C6-86A3-E9F497E53A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06A21BA-EE61-4021-B0ED-2B0C4E2221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03EB346-6836-4AA0-865A-A40658C551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8EF4B0B-74BF-4A8A-8E17-12956CBA0A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6ABF1F4-0927-4604-857F-CDF301324D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490F9E4-6A42-4CF6-9968-445C40B463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C4220E7-F6F7-4C46-8975-CF2CFE2763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816B24E7-9F7A-4878-813C-0E2AEE3439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1EB99A9-D8F8-4854-8102-9E4CAD43BB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3DD5DA8D-F6FB-4F8A-BCEE-F8F9F49DFB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9C975BC-F1C1-4D62-8491-0897E35C29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D2909B25-D821-46CA-8C6A-763C8BC926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6982070-C89F-4EC1-901E-EBD63A9718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A8FD2AD-95B0-4D9E-A846-1550E30D25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79D8C46-CCB5-411C-B250-2CF4F460D3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988E4B-C838-43A9-980E-2A876DDD6E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AF90738-D5DF-4F0A-9686-20623410A4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B39CFDC-3D6C-4093-9899-495F24779C9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1A5A1DC1-B862-41F7-88C6-FCF5C36AC8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B675FF4-9621-48C0-96EB-21B1A176AD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B870F068-D670-4217-8952-150AB86008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34C6BDC-DC37-4CD2-96F9-4D3A2497DC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10EC999-250F-4BF7-925A-3C43BEF95A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C39D1DA-42A6-43F4-ABA4-D386683891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9208B46-0A2A-41A2-88BC-D6779D0C30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10DAD37-EBCB-4C0A-A7E6-3BEE1C261A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972062F-868F-4202-B8DC-E55F8EA8D5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D02CA2A-12FF-4AA9-81AA-59ABFE287E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EAF7E3D-52C4-4F86-A1B7-7710B22998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790F0D4-02DD-4EBA-927D-E17635D6884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CBD3319-CFE8-4A24-81B9-68979AA7D47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0EE4B8B-8BD8-4C74-A95F-85D942115BF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2EAE364-1D1B-460D-AAF1-1B380E8AC3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F65EFAF-C6D3-46E8-8C19-778096D456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A9DBFFD-5A0D-4A30-9C5C-9993E34700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AE3B359-7022-4AD9-BA1E-1716802CDB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9F3A4AA-32F8-44F8-BE78-87E4B01AD2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710CD471-8A02-4307-AE92-6BD37FD27E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782EC45-2C15-418C-A526-EA2CE7D715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2F3740E-A4D0-4CD1-8DCE-CF89E30BD5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B0C0FBC-E8EE-4CD0-B797-06C9CA6FC7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384B73C-799B-4712-9A00-1B9C752A74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4BF706-C74B-447E-85B0-7EC39DC88A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D5AD0A5-A9F1-4041-AEEF-94E3F352B0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F305719C-BB2C-4229-B554-055510FF91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0986F49-E518-4716-A46D-85AC7035A25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021FA9A-65BF-462C-A4A2-1E25FD9178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AF49E06A-6D7A-4971-A672-551891DFD1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152DAB0E-9FD4-4FD5-8F0E-54DC050910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CED4B19-2BCD-4FFE-B8AF-03E14A99B6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B0E95725-050C-428B-99ED-EA8F6E6A09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2EFD04F-F57A-4C0B-BD09-3AC65AE0D3E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7ADDF61-AAF7-46F8-A5D4-FEF2F9ED8FF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3112197-35BE-4413-A553-9C90A8D227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C7A34C65-9F2C-4597-A3CB-5537E3640B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2973538-CE83-40D3-8917-90E6753112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FB4440C-FDEC-44CF-96DA-F802DE2CA8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AC85BF4-F05F-4DE3-A316-91663792C1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BACFE33-3016-483B-B799-B3E2B102AF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9BF01E2-21AA-420C-BEA9-622417889E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45DD946-3FEF-427C-B171-482788F639D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FBBD0BF-4ED8-47F6-838C-2D7002BADE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ADFD988D-033B-4B60-9EA1-BFF2FC1E711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90590AE-DD9D-4F28-8117-8057B056DA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7600125D-285E-4784-B273-74DCC6D368F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9B0589C-5C7A-4578-AFCE-E9814AC941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B0CEE79-6006-417B-A29E-300D92689F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4E24814-5744-4E01-A602-74F5E6B9FC0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AB4EA3-0A6D-4A07-A2D9-21A1542D3294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4F6972-8C5C-4916-8381-CF9FE489EC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89F92D-9F07-473A-AE46-67218B207F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59BD24-CEC4-4857-AE2A-D285CA18E8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E1AA09-AA54-4585-B726-99652F739C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0752BF4-C6B2-4F9B-B2F5-E65174A9BA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C0D6545-51B3-4071-BF3D-5630983E94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DDF401-B9E1-40FD-8E01-07A844346A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1E5C866-83B9-43A5-8CD1-EF993F1721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C6CEDB5-5DC6-4E35-9AB5-B07EDA5871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1BDB07E-4E1C-42D2-A224-3B790351FA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A936A82-FBB3-4AFF-96D8-1B2BDC6E16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0766705-4F78-4406-A144-316B3004D2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0E3079C-9C8F-43D4-ABE7-AFDED1E8EA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7C7372-6936-4248-AE3D-0CB56BB0FB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3B43452-EE02-4698-A1FF-4775D4E349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D059E90-7355-4C25-92BF-25CF3D0C5D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9879139-94B9-49E4-ADA9-10679FCE1A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373AF6C-9AD2-4A1D-B0E8-D07675E625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08B84A8-23EB-4293-AF30-E24D3E7069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87A30D1-1FE0-4176-BB2A-1FFE1A9621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678D984-68ED-4FAA-AA60-183CD9FDA5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9001619-0903-4C2F-8CC3-7C7D92BEBA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2401E88-6F9C-4C44-909B-BA7D4BB102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D2AB2FF-13BD-4932-8526-8424316E5D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DFC81B7-41A8-4AA6-8A88-2329B4D899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71E0617-BFE8-4989-AC2D-50B524FF21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32F28F1-25F4-481F-A9E5-D6FBCC17AE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87B6AE7-0176-48B9-BE93-7ACB30CB1E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647639F-1FD2-46A5-9700-5DDBA54BF9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F0977A3-39F8-4B49-B10A-9313CA37A4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F870F26-51CC-43C0-B82B-A93B69E260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C050A98-15BF-4CBE-B534-B647582013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C25E4FB-1C46-4BD6-9D2C-E483F84841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6D8B8A3-CD4B-49C9-8824-B5E67A4603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5ED2041-8D69-4FF5-980A-9A1FB828BE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4CC8DA6-0DDC-4BA6-B0F9-35A520E901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39D84C4-B342-4B3C-B734-EB327C8C23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C8468FE-CC68-4D1B-B56A-1A14FC7A54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2E4B0A6-F434-40C1-8819-3A64740AC3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190F798-5AC6-48D4-A163-62B5ACB44D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A845382-415C-4310-BD98-215B4C4690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D47F3CA-86E2-411E-885B-A30BEB166B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64C81BB-CAAA-4984-AC46-3199398DE0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72A9B4F-84CF-40D8-8F06-62850D3D55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6CFE322-DFBB-4AB3-BEE4-8F71B9D13C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7893ADD-0853-4D1F-9A1C-4D161532E6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EB5FE08-1DC1-4C7A-8593-7B6C40DF33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FE8059C-47C9-4BD8-9A2C-1BA768F0DE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31532CD-FAB2-43BB-B82E-5A53701814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A492727-EB56-46B0-9B40-3E85F8F6D0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6A47B70-6E7D-4057-9DC3-BD7E1F8DC4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E7BBE9C-CF84-4CB9-B934-5AC3A85314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6549686-150D-48C9-97E2-8DD41FF929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4D3414B-BDE7-4184-BD48-4F8BC96A0A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7BD97FDB-0416-4241-BFE9-EA69A11739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AD271CA-25F4-4337-BD94-C04F6B643C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656553A-2F26-4627-87DE-BA80BEBD41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E2E176E-691C-4538-8B73-EDFD607637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B263D86-2858-4313-898B-8599C8E1948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8E99ED9-99EB-43D4-95B5-554C6C760E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FC66834-1A90-4B1D-A280-6AB12C8CAC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8DB4A9D-0C38-4CF4-8877-B31AAFFDA4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722214C-D2E5-4DC5-9EBB-6086C63BF6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D6F3473-B301-43E9-B007-3F1DCAF422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06436B1-9F9C-438A-9D02-3F2136E7F0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B16D92D-3D01-4A4F-897A-FF976CB6F2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60DC89E-15EB-46CA-AC5B-0E5AB79BD1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8FF4E8B1-0EED-40AE-8E0A-F6A374C64E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B60F532-018C-40A4-924A-D18FB5B1D6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17A8E63-EDE9-4634-AFD6-62B3CDAE1E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72F11CE-38D2-45AC-8342-004589C6FF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2ACC6DB2-CAB5-48E2-B51B-300E70A2A7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5D69634-40C0-47C4-AF9A-2FA5AF3B69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19AE142-D084-4E3D-B14F-DB90D75B86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7426D1C-1521-4072-BDF9-B57EF49AAA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294F4BB-9120-4E45-8A39-B387F9BD31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1922939-C63F-457C-A95A-861317E218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301BFB9-AF10-4183-A0DB-2CE6343DE9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738495B-882D-4A4F-8199-D3A2F3E370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3C67378-BF8B-4A78-A0C4-14A071E563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BB2C738C-9E6A-4545-8A07-FCBAA50981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4F326B9-8E0A-4391-BF3E-10710EDA31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F8F79EE-CAF6-44B6-8F01-4275963220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647386E-03AC-4253-B586-3B3D5AA755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DD5E2422-2A38-472A-8BCB-7A609EC4A5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3D73956-0476-4084-9D20-E2979BA362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2D10CDC-4EFF-4581-8A78-7D3724D27B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FF33D60-9CBC-4278-A2F6-03D0CCD24A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C9C3A6F3-586B-48BF-ADA1-3120D025CE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9F694DF-1C75-4096-BCDD-0B3C90B430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AA9B6E7-8291-45A4-8F76-86E0E45137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F1317E4B-6698-4C3D-9E61-DA832672A7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860B57D-4F2E-4576-9F7C-8366135731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7A1DD9E-344E-4709-830E-F5E5F94BDB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78D5C9BB-AA0F-4F96-B6A6-EA62F493E4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B2FDE93-78E2-4176-9699-B49D14EC38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B32107B-8163-4FF7-A1B4-4E5B217E8D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5927EEB-CD49-4530-AF6B-A223AC59A7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8CE301E-52E6-4526-A291-49D881337C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0286391-C913-48D6-8061-70736B28B7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70092CC-3BB0-4889-8433-C0548C55EC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142C77B-EDE3-46DB-8327-04B0B1850A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B27DDE5-2D19-4E12-8A24-84507FB75C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D28F9C6-23B8-4CC3-8145-7B5973CCE5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DF5238F-DD3D-428A-BEDB-8094EFC33C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809E8F87-A7BA-415A-8947-1EFD83536A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84DEFB4-C29E-4CE0-B3A2-1938CA37E3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F2270BBF-BC22-408C-8125-41B0A747C6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9EF88D-E848-40A9-ACA2-7280F466F881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FCABC0-08F6-4B94-95B2-05E513EA37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BFEF34-DB02-4347-8B68-E7C17B6E6D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A01926-D48D-4F42-ADEB-95C532C616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FC2653A-B4A0-4092-BDA7-D34F541E70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4429A8-8EAB-452A-A3BF-8E7FB702F8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1426BE-43C9-48E5-8D3B-06721B3B00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B7730C2-5FE8-47EA-82CE-502E48C67F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413A089-79B9-461C-95A6-EA9201C09B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B94054-8204-427E-B97E-66D9A2BEA9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EA50771-D82C-468C-95F8-38C306D258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6A15F63-23BE-4464-BCF6-D06F174EBD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5CF9D2B-855C-4138-A6C1-91C0BDA198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5339D06-FA08-4573-BCF6-699F388BE6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3DE9DBF-1CE5-4D24-ACDC-D6B2233936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0C44445-505D-40C8-8386-01DB0EE7C7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3C52DF4-19B9-46F1-80A3-0EFBFF713D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2D34454-B9A1-4428-9910-966FE63228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6D7AA1C-2052-43B8-8ECD-95831DFBC4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3B490C1-3C71-4470-9358-8D659FE717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33FCD0E-CAEC-4BCB-9AE7-BA2EF7EC32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344B845-B783-47DA-8E3B-56DCB89651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744AEC4-0FB5-44D3-9DDD-9F1294BCD4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3E509C1-C57D-4459-A6D7-23A6BE4B05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B9EAB8E-42F5-48B7-8FFA-FC9D219402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15556A7-51F3-4DAC-9E81-83E077384B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3973CB3-3773-419A-9E8F-D8BD8775A2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1194014-F1F8-4BF9-9E38-D482EC29F3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3BA589C-3469-4998-B877-7CFBFB2029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8045C69-41A0-4E13-8C54-A291F258EB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5427882-3655-41C1-994B-0441DB174A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E8515E3-6F99-41B6-A7E7-8F9EE6E091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A175A51-B296-4E5E-93B2-99DA88DD28D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0E6E10A-D1E8-4AC7-9CED-1BA40C64B5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401CE73-6F9C-43AB-885C-B7EAA416B2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DE382A1-6D14-4669-AFD1-3AC20219D1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883BC14F-004C-4933-88AD-F54730D6A7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AD934C6-2732-4F1C-A7F3-7EC6B47CCE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9230FF2-DCA0-448F-B07F-CA0BD49944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46E2C1B-EEBD-474F-81B9-3A1ED77126C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37B7092-10A5-43B1-8A94-B3E5848984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2B427BC-64A3-49C2-B962-C1C7BDF1F0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BDC8387-543C-42DE-861B-D571B62D71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6033A26-4123-46C4-BDC5-AD7CC0DC6A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D0A7610-9522-4D0B-8156-9DE2532ECF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F28C21D-D77D-4A8D-88F2-0F018964F2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6D1AD3C-24F8-457B-B861-8C1AE782C2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E7DB26B-92C1-451E-AEF3-687BC6F7E0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06A21C7-A649-4BB5-86B8-CD4FC2D705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E35E9EF-A5FF-461A-B7FF-6A908AF64E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C63F2A9-DF49-4807-A372-1B2C25E87B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6D258E3-385D-4555-B68C-6695CA94AB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AD59C04-DD37-4522-91C1-2552FA14A6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6CE3551-F0C6-4DE1-94ED-F07CF6E2C9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83B4C52-EAAA-428A-84F9-4918409428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A9181AE-4AB4-4557-9FDE-8D4DCB47ED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9B3E6E7-DC3F-4280-AC3A-551E3487EC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CDA1075-81C9-42FA-B056-7A20B861F6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FE39BDFA-526D-4C34-8D5D-F0DE3D54FB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79C16C7-6758-44B2-B338-0B959500E9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643F841F-5619-4E64-BC4B-8E29B77641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7733127-0D87-40DB-8FD6-B4C38030AE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CBA4889-3360-4B6E-AA71-DAE0E5DB4D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8C495E4-E2B8-4953-8354-7DDE69429B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7E99C99B-3F3F-447E-A0F4-75EAF88133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0B5DB34-CE0B-4FA6-849C-228DE8C779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6E9C041-98F8-42FC-B71A-8252198AB2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12436581-A5C1-42F3-9962-EE07E0B44D0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C64D722-053B-4C52-8D4A-8518023D25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EF775268-FFA7-471D-8FA0-967923B9DB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3AC884F-A4D1-45A2-81ED-87EC551DD9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4598291-AE64-43AA-BB0B-1353580789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81AC977-011C-4026-810A-30F53A192C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80305AB-462F-4625-9CFF-8DEE721069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D2680D7-9CE1-4851-AF3D-D8D65CA8EE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E12C5CF-44C9-4EEB-BD4F-B2F55DC4A0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26FAA68A-1C68-41C7-9FC7-BE65D85445A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8F5B557-E136-4CB0-9F3A-A350164593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3D6136E2-5A74-4C78-B837-5962F93BCD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11A719-A7EA-4017-9400-5AAEDBAD02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2DA21D0-F671-4F52-8D7E-4076E07994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0A3F15E-459D-409F-BDB6-682E21D4FA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AC2AB5E-8078-4EFE-A040-4E6A9907E9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AE4FBDB-2D00-4C92-A1EA-C14C6FF03C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A14F947-6F4D-4B08-896A-43AA93AE44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0BBA75A-715C-4E4D-BF01-E64E50E816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04213F0-5A6C-4426-9BF2-52A5C0DB600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DC19ABD-02A2-4E28-8118-03C6F61FBE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0D86027-B69D-4A19-AE9D-2876262113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8CB48EA-6E37-469C-898F-7C27DBDD1C9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C483C8D-C579-4225-9DD4-74CB72D97E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A9FEC12-1879-4445-B8C6-317633EC8F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CD44EE9-11D4-4683-BBB4-9B1DDEE4AF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705FDBD-5620-4956-B178-A1146295FC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D78CB4FD-2B8F-416B-B4DC-DD7EA083C8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4AC2D88-B0AD-41C4-A9AE-E31BB18963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F25809F-FC63-40E3-9532-60F274309D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451C8EF-BCE2-45C6-98D4-0EDA500D44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4F06688-2764-4457-BD5D-C77D7D0314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D347FAE-39CA-4652-97B4-9BC2117F56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6F70AD7-4E54-47FD-95E2-B1CA610C38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1619A6C-A5C0-4B46-AE1D-950BD022D1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C44BD5E8-8B57-4657-90E7-B6096BE983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6F6E371-BA25-4523-8ABF-26BD78FCC4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42258564-8CFB-4F01-98F8-9ED17D447D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5C340FE-B47C-4330-8698-04A718536D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32CA67F-CBED-4A20-B26D-B004309C61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6592626-4895-44D8-8A59-FC8E516118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4660D53-2956-48B3-833F-6F2E6F0A2F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0F3A7C-F650-4DC9-898E-DEB85DC2DDF9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11653E-4082-4BA2-BB3D-DD96255B37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3D41A5-5E3A-41C3-AA21-811E3B8934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B4F165-EA61-4090-9D2D-4B1C9B1495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52F8DBC-7E91-43C4-94D2-E3836237FA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A4BE0B1-7BB3-4AD4-9350-2C0335E343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8C1F483-4808-4D54-882D-F9B2389C86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592449-7EAD-47E2-BA44-B46E5A1C1D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A55045E-321A-400E-863E-9C690BEAE2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4354FC1-3A90-41D3-AC29-AEC5A4CFAC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C9EB84D-D029-4394-85ED-D513804B75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8217E08-C94D-4C5A-B9EF-B09CC333EB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A497152-A937-43CA-9A05-4EED503CCF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72A21F9-8AF3-47F4-BD70-4724FB1472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1F0A821-0877-4AB8-B6D1-329B0A5B01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69887F-77C0-4EF4-B9ED-E352B6860F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BF55190-ACE6-41AE-81DA-6F4E327FC7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49283A2-346B-432E-A26C-8F070F24C5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3726026-C889-4828-B195-EA26708CE9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2878805-B722-41FC-8D63-7B440497B8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87E3665-89A9-434C-9862-E547AB7D52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8C024F2-0266-4AD0-B43B-2D31425AC4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155F107-0F0F-466C-9C71-EECE3C2CAA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4786659-C699-450A-AAEB-9A31D17E27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1522524-2BDA-49A8-B9C4-17F1D599B2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09A06BD-B3EA-485E-BFE9-29BB99228B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0E6BECB-0528-4988-A2C9-8C86A703FE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66ABBFF-B8F3-467D-AD02-B282C29045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7C7ABD9-83E7-484E-ABE5-9CC88BA272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37420D0-7C42-4711-8EA8-D5443FC4FB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778B9DB3-5A32-46ED-9499-4CF1FAD0114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3047421-B918-4A14-846E-A731E5E9CD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E892F9D-983A-41E2-A58A-188B724E3E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0C39CE7-C256-47FA-A968-16BE0F2701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02D5220-F233-42D3-B9E0-C053C1A7D3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E4F5E2-A04C-4A65-BEC4-48FDD18513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5039E02-91EA-4B00-974C-0121FAA746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89D674A-0E8D-407C-929C-456EDE7724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D08333C-8F63-443D-A758-F58089D94E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626025D-67DA-4BCF-AF19-0B0A0F8B16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0C73892-14E3-4EB6-86A6-0537286AE6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DD01084-ACB3-4EB8-80ED-D7929C19CC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2AD870B5-E9A9-49EA-9582-3F312436AC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A18D316-90B0-433D-9982-34C604177E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26B1574-43ED-480F-B8F8-236C8B912F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46EE23D-3380-4B63-9A62-F2FEAC7FA1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16C5ADD-4D5E-45B4-B363-6AABF2961F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2674918-554B-417E-8860-F88D6ADB81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5A31F3F-F5D3-472A-A3D4-CC5DE368D4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85E539E-4365-4D32-8214-B024D637E0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A2E1F7A-6FE8-4D2B-B84F-0EA11B05E5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D86809E9-1290-400C-A7A0-519C677249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6AA7F9B-305A-4381-8325-F1713A1FFA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BE0782F-7498-42D9-9B73-32903BFC03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993DD66-3E8C-41AD-B4CF-5027308256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FACAAD3-7DEB-4BBA-A8B8-7F0B38FBB8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07548FE-9C02-4183-969E-51AE730587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2CF4057-A9A3-4359-BE3E-77E963D08F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485557E-EACA-499A-AF7B-EC2E65DC3B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E14D471-EBD3-4D60-9C77-05BDC528E0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201DD06-0BEC-4F30-9CBC-EC746E37E0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9E5B8AC-8112-4914-AE31-1014BC5442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62BEC391-C0E6-4637-87DF-AA717D28B6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AAFD3C0-AD24-4133-8582-BE22845442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95EA005-6160-4FEA-A228-F46127E283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62DB4E9B-DBAD-48FB-B6C6-B9F4BDF75D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43A4894-2C2E-4A3E-8470-185BAF9EFC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9B011E9-1B37-4C0C-8D08-450C2C52FE6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14683519-F336-47EE-A066-7AF0E737ED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EF4763E4-1FBC-4E82-90C8-FF26202436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326BACD-5202-4CA4-8D3C-9AE5562AC0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48DE2AA-B24E-4FE7-94C4-C5DB62367C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CDF6C87-0F0F-4839-AFCB-D2E7A559A6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D7F02A8-2A40-4163-B186-5BB06057C9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6A19B77-7BB0-4834-9EB3-A9605A54DE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A00CF09-48C8-483D-A6F2-DBA37152CC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841C89B-25D2-4FC6-B7F2-FEEA89FC6D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A0D2563-5E40-49AE-A2E5-821E71E891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EE77E5C-D46D-487F-B99D-1FA6951EE5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6150272E-5C34-4009-B005-7CCC7EDD146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96995317-FE2E-408F-A2F1-3DD07C5A8D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3B05245-5BA9-4C0E-AB9C-7E470F0DA7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5D6CE7B4-DCAA-4B2F-8859-43016B24D9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52886E7-E565-436D-BA4C-FE8EEF682F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7EF52676-C9A4-4E59-A19C-BD85FE23FD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EF8C0F9-11D6-4578-9CED-3F8AC818D3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90C669C-E9CF-4AC6-B018-94F0333034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4D69B46-FD2D-4B46-881E-2830CD04A3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7EE80CC-5050-4050-B40F-0696663AC95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9A34D401-A589-4D7D-9A41-A388C96F05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7C19D2A-B939-4332-89DD-E79AFF48B7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6B00722-FC87-4B8B-879A-AB72386E57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52002BE-513D-4835-8615-725B7BE45C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C71F24E-0195-4835-96F3-FECA75B958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67EC99-F38B-45D8-B907-BDF2B3BB2C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747CCDD-C66D-417C-AD07-DD8963C8A6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A406586-030B-4DB3-8C78-6E8CA3B092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F620DB2-A05B-4567-87B6-9FF2365149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0963AC8-7CAA-429D-AF79-677A86834E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A3FC739-917F-42F1-B18D-0737542590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C3CC693-D666-4038-ABC1-7722AC6452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FCB654CA-E429-4CA2-A038-34642B740E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2C5F438D-A7F4-4012-87D2-2F9C1DE544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CB3D1B0-45A8-4B90-A389-998E9FBD0E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0A5B4B1-1914-4937-83DA-5F77C4C18E3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38F84A5-3902-45C3-AF8A-8308DFE340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43E7BB9C-0348-4980-88F9-3996A94572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3444DD7-C65F-4F78-B618-EAB2F97868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8C6267D-2FB9-4900-810A-DD87381B58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DD5E3D-DDFF-4378-9CF8-AED88EF85219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C05226-E062-43E0-AA42-333ED272DC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9E1D871-09BD-45AB-ADF2-70B19888253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FDD71B0-DFC5-4A7C-8557-AFABC56DB4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727AB7-0560-4B22-AFE0-5AB944B986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74DFA09-6E5B-4419-AE08-E693F5D76C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02B342B-4452-4282-939E-515FF8DA54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62E4FD4-F26C-49BA-9A8E-63617A0E9B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D3E392-B78D-4B73-B9FC-28681B8023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8AA4177-28CF-4733-BC24-D4E6829E92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BCD7DFA-E2C7-4508-A9B6-F612DFE93B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334CBFF-75D2-4F10-8B93-6AEFAACD9D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FD03909-4120-4372-AE5A-6E969199D4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ABDBD67-AA8D-4817-833B-FADDF4B23D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5EC1414-79CE-4FB5-AA7C-AB4E828CBC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C33E1D9-F3A5-4ED4-AE95-DF1333F7C4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3F573AF-D38F-4076-BBCE-CDF01497B9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D927A46-AF10-4416-92E7-5CE5090A8B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DCCB92C-2583-4FC2-A13F-AAE5CED16C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8854A10-925C-41A9-8CEF-BC8B3244BD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B7E7D72-195B-4CD9-A322-99C067C787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FD01EAB-EC7D-4DCA-8D1F-117DEBFE6D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4D205BA-4572-4287-A03A-7CBF2B6B01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6BED7B3-ADA1-47F9-B57D-DE5F282368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BBA02D1-888B-47DC-89B9-8FA8319CD4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E9E6427-56E3-4D8E-93BA-8E0235D2D8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5C5F7C2-B850-4A3D-9903-67DCA94D1F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2E2DA3D-0B93-4A54-9B04-89B7137C04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ABD75B7-721F-44E7-9C81-DCD4ED2F6B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422269E-C5A9-4126-AC95-4FE7BD3B91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D326EAA-9ACE-4F4F-9A32-D34BD87BA1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E2A7B57-8AAC-4CDA-A354-58CA3F04D1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BB7E7C4-1248-4E26-B696-65976DB8F11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F612691-787E-4DBA-81C0-B0D19A4D28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80CD325-4258-4574-A650-348640422AD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0B4A86F-C45C-4786-904A-60C39E5EA1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1900DD2-4443-4522-8F71-CFEF6540B39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C0DA893-426E-4D9D-BB71-8D45A53C81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4455096-68BE-47E0-BD14-84CE225B0B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EE119AB-53C4-4A9B-805C-CC9B80BD19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194870A-A1D1-4B96-8240-183FEBDF3E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1E3B04B-FE25-40D3-802F-2A5B35A4EF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F33B67F-C874-44A8-B182-6338AA44CB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10D13BE-1280-4EAD-AFF2-64710EBAF73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AE91282-0B42-4515-AA54-BA9FFB8617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F94CADE-E101-43E3-A907-2E0D730C74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A57B176-4B25-4A6A-B2BC-149E93D19D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C2799D6-7777-4E4E-8F02-0E4090A7E2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9C5BD59-4FC1-4803-936F-BBD6B753E3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53C9B6E-9232-4053-93C5-CA9DEEAF3F2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038CC50-0F67-4FAC-83FA-71DD0372D3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A6A28F0-863C-48E2-9E64-F53E46557C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D18CFC90-7489-4C37-83F1-0C73AB0BB5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BB3D515-6D16-4A8A-A3A5-01202D1321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AD79821-9FC5-42C0-9C0D-47601487BC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3302DA9-F6CE-47CC-999C-03E9E59D28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917BF83B-C80A-4B6C-A72E-B96A97B536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7994D362-9525-4404-A82C-8DFF23741F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2867657-929D-4AEC-9BAA-459D87B197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44E9C40-AF34-42AA-A758-75367DC712F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44E3F33-7A2C-44AB-ABDE-ACD7FE2C4A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2044AC1-C735-43A4-B798-8AD342445A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23AB3E3-6D86-4170-B3D0-F4CAEAB92B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A384099-135E-48E5-BEE2-930B2AAE2E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9BDA21E-A37D-4BAB-BE21-F2067066AE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653929F7-9CF5-43BB-B314-C0236E27C6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1DE9E84A-1FEF-4D25-909A-9CD128F177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5D1AF649-E964-449C-9296-308FC7745E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B08D134-19F6-446F-B4B1-64AB51EAD0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121C004-BBCE-4600-9EEB-B4A53A80AD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629CCA9-D6B7-41EE-B360-52DEF93F4D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08EB8FB-B219-4E79-AB1F-0A63955F01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1D54234-CD6E-4369-B0CA-EEA72758CE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F566206-A9D5-493E-ACDA-1AFB0BEEAA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65717C5-D9CA-48A4-8022-CB188107C7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DB18456-AC89-4363-A490-61C2A9F1BA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3FA275A-6978-4F78-9F28-949D931C0F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BC7F00D-9FF1-40AF-8283-CC802B1BF9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D9824C7-5B3E-4663-9CA7-1C2D7CA628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13A1B827-B7F3-46E2-B0DE-9B2B1C5BCB0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6FB3CBF8-77B4-4374-B08C-31657CEABB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8395812-E63E-46E8-B3B4-31F74E02ED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C7F402B-350B-4F6C-91B4-B16EBAB1DB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5C01868-B226-47DC-A61F-0A53863E8B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9A534E7-EA33-4D09-ADA8-519C3B3A8B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70DE698-6316-4335-845F-8B72690A9B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A0B20624-6993-47EB-8619-500F796BE7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3D4BD9D0-2166-43DD-87C4-4153C4A617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CDD8242-CFFC-4879-BD57-0C940CC93A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AD750A4-7759-4749-8651-F4DBC6B5D3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9721526-8F2B-4792-82EF-B036239FD1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76FAD67-20AE-4DE1-88D5-81FAF2E7D1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FF9752F-2354-4A81-AF2C-170A323C13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47C667D-8305-402D-8739-CF2CDD8436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5FA7218-D752-4F89-87AD-6999939FB4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994EDCF-5343-47B9-8881-CB40A8D1E8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74C7DEE-FB7D-4600-A3D4-602F543601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2B9887A-FE96-4A01-8319-2F432D792C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F22B336D-A8D2-46DA-857F-53C345ADB6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AF0535D-CB3B-48B9-AD10-B15DB08203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3125985-20FF-4EFA-AF4D-712FB1633A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1E2F953-CE59-449A-ABCD-EA04AD322E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6C5C196-9D02-4EDB-BCBA-2988375915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04805D2-DA08-47B3-949F-08819DA12A8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F0FEBBF-9D94-450D-8C8A-795599D8A9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B12AFF6-1760-4F4E-BF5A-8F94C3DE37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B6D95BA-15ED-4DE6-890B-AEF682C640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1432B27-A311-4508-9B12-1EF66AEF03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FA3F821-1190-4718-BC59-FB83266D67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42357E-35B6-49C8-97D1-EAB5F5D304B6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1864DF-CE7D-458B-8BB1-5A50CEF4B5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BBBCAC-E46A-4DA0-82EF-15E032D6E3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9CD641F-F7C4-4E61-B5C3-B80DFF7D80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B897CA-9A3D-4351-824F-4F68CB0944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E56314-24BD-4836-BF46-52F7C460B8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B33758E-0944-4EAF-9419-121BEC45A5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B5256ED-BE21-4279-B75C-4C9A6575F5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A8F0C9E-44A3-41E8-AFC4-9A95B5786F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08F6D84-47CF-4294-8103-A7D8A76968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48FC45A-E559-4639-84A0-FC2309BDA7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BCBAA00-7FB2-4C4A-A2E0-31A07B2952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093635B-58C2-4F7A-B6C3-B42E65E0AB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5418FEB-E1A4-4064-9106-918DD11A4A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A5A9DFC-24FE-4B1E-AFE3-08F590E436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30F658F-3A27-464E-BB7B-79E55899C1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F1F336F-3AD9-4B5F-AEED-066598294E6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E302E75-EF64-4B39-8815-6ECE89F3AB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6091E73-7FDE-40B1-BA57-36C4C9568C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9486023-2401-4F23-AB60-A5D5C334C4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EF47CBE-E780-4EB7-85AB-813689AB78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D5144EA-8B57-4F08-A3F8-6E613AD8865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7FF8A27-7152-4C25-B86E-539D3B45BD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58ADA27-0DEB-4306-B597-0303D1C6414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9D219CA-BB2D-495A-BAE2-DE03CC5B69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4474489-919F-4B78-875F-7B3EE0EC2F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7210280-0A7B-412F-AEB3-80ECADC492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78D08E4-A223-4AEC-AE06-84AA8612A8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3DC94C7-A27A-47DD-953A-3118597A05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E6E71CF-37DC-4D78-9E0E-A78BCE736C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02E93A2-B8BD-4947-AB59-06170D7854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297BAD9-A4D8-4489-B188-0219D31418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E89218C-367C-4ACD-853E-570B4FA495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AE7FD10-DC0A-4ADB-BDBF-00BB6E19E8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C00525E-9494-4E6F-B49B-1408C29E22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111F25B-C03E-49A6-95DE-354A6C53C5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4EBE7F8-7359-45CF-AEEB-C6D1385F22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031B098-8BC0-41BE-80BE-13F108CE64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1AF56BB-A7C7-4744-BA5B-438308BF48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4E01469-4854-4A9E-A83A-E2B464AB4F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AD2E418-703E-448E-8EF1-C9A4B5AAD0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CD6E1DF-6FAB-49CC-8EE3-51BE57CB94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CC7F7A1-8467-44F2-A24E-0A72E4C3CA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CB82F37-62E5-474A-9AFB-EEC09D7AEE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6B263C6-C9A3-4CA2-AE3A-2F225AF6FB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A153770-287E-4448-9056-F46470B682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944138A-10E3-48E6-ACF6-799B278245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46FA592-DE1C-4C7D-962B-6E96D07C36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7BCE185-922E-4549-8AE6-D02AA1CCD2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1992ABA0-7063-48F2-B5E7-462FDBE3A5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CD67A51-1F3C-4CDB-9461-B77C469031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043FBAA-812D-4B97-9AC2-0A3081296E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E4CB848-CA72-47AE-B64A-1A818C726D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DD33C49-8714-418C-ABA2-80A0762FEA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1F74946-E243-428C-A119-DF42931A47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17792E61-E950-43CB-AED8-2490251B21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612BFCF-8587-41C6-B3D8-890B3C4753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FCF87F2-D66B-4201-BA72-B223982547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6051CA0-E960-4CD8-BE0E-55E651EAFC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B528CF1-94B3-49DC-8BED-1CDEBCF417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7C5D5B0-1505-42E3-94A0-50F085A1A5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DF8FE3A-86BC-4DA8-A693-FD7241A54C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D350A38-DE6D-434D-AC51-995C469BE48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C102D70-6E39-4211-A86C-BBFF5439477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AFA6EA9-2600-4997-B45E-437060CFC7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9885A7C-8A3D-43C7-92CD-848F39972F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D23B4CC-AB8A-4E59-84B8-1AA750CA02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49D9A9E-287D-4F2B-A7FE-82CAA1BC22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937DCBE-470C-48FD-A95D-61BD77FA0F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F90BED1-7A50-45CC-BEC5-0ABD9A91B1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D79B531-4727-422D-B343-5EA2193656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64A1B7F-5E24-42DD-AD44-6D73EF86D5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34CB7A0-29BA-440A-B11C-8EFE007AC9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B79B33C1-98C7-4AAB-8E50-DCEEC2F323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9D7C59C-DE7D-4B10-A800-C75556F44C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A680553A-D61D-4446-8D39-85DCF9B8D9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AAB906D-D9FE-4BCB-89A9-F3D40689DA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F0A4FCB-906E-4B23-AC77-19947FB92B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189A0A5-E25A-41DD-A10C-A55455096E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26CF623-F614-4A52-927F-539560C78D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B2D9AF69-C2C9-4738-B57B-57EF3AA64C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76BAFB6-60CD-4937-A333-AD9053C922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1D27F26-B844-4705-8966-917352ECF3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964F147-B187-43BA-9330-365C772772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E7BBD48-FA53-4F70-B8C0-B8C29C7F6D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C519E4B-2A90-4FAE-8B35-105932905D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22B30F7-0704-456D-A076-E8AE9F6896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B4DCBE1-7006-46F5-8731-B77F5A51FB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5553CCF2-60A6-4CC5-9566-1C4D360F0A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5ED702A-CF51-4FEA-BAFB-238F9282C3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1E447F0-AEF3-46DF-A03B-42523C812E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79C963B-D979-4B89-B0D4-54F12800D8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5876DB3-7DA6-4DCC-AB18-031B2AA6D6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EBA82AE-3C92-4D30-9F52-D6868C441F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9BC0707-5A6A-4B92-874B-AF18E8A529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3CDA4947-B8BC-44EA-8AE3-E39672D2CE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61F260C-8D1B-482F-8B46-8386FE3BE1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A6BED62-FB24-4489-9AC6-CCEACB1C01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71555E5-55B0-494F-AAA7-CC7D5CF4245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6997B7B7-F509-4CE8-826E-4AF366A574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04F1AC6-919B-4E16-B3B2-5937D29708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6628F82-53D8-4F6D-9500-DF0D409A05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E958741-6FA1-42C0-B252-CD09B92EC3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2C91C15-5F67-4B39-8043-E4C53A99F1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4F8503F9-7563-43F4-BCC8-A1D2FA31DD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F31673C6-CD66-4408-A455-D39CD8A7FA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A8D6FEC-E0AD-47F3-A164-5282E1EF80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01F640D-CF12-4571-82D0-0CA4D60636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194334D-21BC-40C0-8C14-F9C6B24D72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89AF68-E949-4391-A1EA-0E71542871AF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147191-DACB-4ABB-BC9B-1C36C9A752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1448DC4-BB96-4E04-865D-706AA0A108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E064FA3-F3DA-4400-A2FE-6CF7F492A3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88B3F4F-2521-4114-8EF8-2743D0B00C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807FEB5-FBBA-4F52-858A-7E9567693C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3375BD7-CF0F-408A-A8F7-3640478348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23C6D08-3B25-4A80-AAA6-9607E763DA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C209E2B-BDBB-496E-9C39-8BBD9CCA4B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585A15A-BAC8-48F9-AEC6-1FA044F7590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318D167-2936-4B71-8B90-E89C4A8A54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149CADE-0191-44FE-96A8-F6B0BBE6F0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F401D5E-D5EA-4278-B6F0-9164E7C7B9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3421CD6-636A-4D8B-9D28-61B68CB505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8AE9BF-E27C-400A-8265-0A7E812D2D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679C5A1-4217-4254-A59A-CE3F710C8C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56A89C8-E502-420A-9FCE-A9B1897B45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7E04C9F-84EE-404F-ADD9-6603974DFB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97F4173-48FB-4FE3-8EEA-BAB8A6AC07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FF93A26-2866-49D3-961D-C7E2EFE9A5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87363B-E4B7-463A-8CA6-83DA5A2B17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295B0C-1E5F-458A-8DA1-6F96761BBE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F7D9565-E4EB-4071-AF52-F1497AF973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339AF18-986D-4869-87EF-2B0D4E184F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480E04D-AAA3-4740-8895-6422560729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B111777-CB89-469D-AF4B-6EC13B7F51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1001473-1DF3-49BD-871A-147FC2A8D3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C959A2B-5AE9-4CDF-B7E9-B62273314B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186EFD7-2BB4-4314-A4E0-93A37EE336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8415B52-2676-4A41-BDCD-81B503A76AC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8C43032-3A45-4A7B-B1D8-CE31E1F590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3CA68B1-6FB5-45BB-86EC-126C71FFE3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4823394-07C5-450E-BDBC-D6A0BE6BD8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FA9ABA5-42EF-4FAD-B449-6C1B6AE63D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2020828-BA2C-4733-B834-0BC54C9F09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ECDFCD5-C76F-4A2F-8577-0D60F18379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AAD86A5-A4EE-421C-9D95-3241BD2183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FF071A3-08B2-4E3D-BAFE-899DC524B0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7FD294C-7625-4059-9503-E1C312D238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187DE24-6A5D-4B51-B9D4-94B6F09271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0D47022-92FE-41A7-AF85-B7AF9B9DF7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E788D62-45B0-4E53-871C-A725406BEA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AE6C963-FF12-48E9-B62D-5189968C15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4300971-4027-43E4-A93B-EBA804E661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64D84B0-14F5-4D56-8AFF-7B78A59E73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31B9605-678D-4D38-B43E-A4711A1B19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447AAB8-2370-4D0B-83E0-503C8E2ADB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3B8700C-EC2C-4C52-871C-14E72D76EB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5596ABD-C7E6-48CD-8AC5-5C3CDBEA6B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0E18C03-31C3-4360-9324-E55525D7FD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E28FAB5-F3BC-41C7-A669-9541B1C2E1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EC2D05-6377-49F9-BCEF-852F0D3B2F6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8D0150BC-D3FF-430A-8093-D466939911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10AFA7D-5F92-4875-A4E3-71FFF4CD0A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5D23A605-94F1-4A69-AFA5-0F9B0B5010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DD2142D-E4DE-46AA-B036-0A7BC574D8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E97C97D-237E-4A74-B0C7-C4EB0B8303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B47E0D9-F414-4DE9-A8C8-7C03508510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E065BB1-C570-4B4F-9412-10CC198DFE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B22F8AD-002A-4050-B626-5DF8A7BA4D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2A6D142-B04F-49D9-9104-FA54926010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EE67DB3-8082-484D-81D3-6445897D73A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60D1C4E1-BEB8-42AD-89A0-DB032F6CE4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70CEC7CF-A190-44FE-9D7C-D732E8C2B5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D5F70D3-87B2-4678-BDA6-70917ED1F2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9701327-DA80-4CA0-A8CF-4ACF2A5F77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97F20C5-79EC-4420-8B26-4BFFE87AF4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37F376B-EC0B-41A0-BE75-E6FA9F76FE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FBC6C14-81D8-48D7-BBD9-5D4751F75C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95924C3F-1299-48B7-8174-768FDA68B6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A7608FD-372C-45AF-A1F0-2D834F61DF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EFDB315-4A0E-46C6-8FD0-BDA3135B09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C44BC58-A46D-4EFE-ADD0-00F6D896FC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915D81B-002A-42B0-B55E-E2C1F33CB5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47B1726-CB29-41B0-A6A3-1EB76535D3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33E5C6E-34D3-485F-952E-A492883ABC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A03C7B3A-26B2-4ABC-AB8B-6F54A8327F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6F2473C-4118-4952-A003-412D4810372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702C058-7D34-4E80-9CF6-C81A8EA999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B7C022D-3F40-4BE3-A8B6-990AC1C7E05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EC160EF-9DEE-4B00-918A-1E64262BB1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F36664B-7419-4970-9BBA-C3008BBCF2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3E5119E-67A9-431B-B862-29D012D570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442EFE3-150C-432B-9BB8-5C9B628EDF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CB35E66-6E8A-496C-AA5F-C842B6C3719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BD1AE93D-2B86-4FCB-A163-CEE0326A25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FDDD6E4-2E2E-4A02-A403-BF0F0CFE77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1FEC432-3A50-4584-A581-B93EA5AE7F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9EBB587-8945-4484-8B8A-3E392CEA72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F81786CC-CCE0-47FC-9BD6-485238DB0A3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ADAFD024-0713-405A-AF73-4DF649AA68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18D8C72C-1F5A-47C0-9AC3-A22F45BE33F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EB232C0-3ADA-410A-8EBB-4A914C2996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6A64A81-3F0B-454B-A7DB-5A3A2C5293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445A807-5AA8-421F-AC24-EEA5A9F6F8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ED17E70-E8B0-417F-A838-8E945C7FBD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8CFEB232-7B36-4A9A-AA00-54EC3D5FA1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370E2AA0-55AE-4256-8D14-875033452B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CA091193-478E-40BA-8587-80923F1CB1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0DEDCAC-1F50-4158-982B-5B5E14717D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9A70463-8056-4F52-B065-05A427B199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45827E2-B2AB-4792-B871-3480A29BAE0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2A6BC99-60A7-45C3-BEC5-62F66470689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0A1DB99-50A4-4F92-9D28-757B60DC14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7F70081-8C7D-4A94-AB18-C602E00582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6F0ACD2-E33F-47A2-8515-4BE8F11B77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A04A159-8B27-4DD5-9728-F09147B8EDB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9D1D9C5-DBC6-4190-9D4B-567B4B5D12B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29F84B5-12DB-404C-958C-58EF8C2B75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A39E2F-5EB8-4EA3-94EB-48E43D85B81B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7BFD9A-7C90-470C-9F64-D47A3E9A2C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BA5250F-6C8C-4CEF-9155-F9D3D7AFBF4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A9AE8A-6230-40F3-BD0A-8DDFDCE7582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714A78-AB3E-486D-B51C-0F3A7ECDD8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0D2BF32-1958-4173-BD9D-A34E7EAE744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CAC136-C757-417A-9BE4-39FE5A22B7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B43830-EF36-4CE3-B37A-5FB02DF0AB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5CD80CE-5D58-4D90-A48E-DAAEF1F637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E636FF2-9A70-429F-AF09-E5AD930699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736EFC6-2471-4665-93C3-E83C53181C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B82084D-B5B3-4C7F-8169-8F12B180FA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2881BD1-25B8-4480-BBA0-AE58BB6034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4A8798F-BF5F-4750-9F20-D711AACC92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673265-9054-45E7-AE2A-01A99CDEFA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57F015E-BEB9-490B-BCD7-F0092914A7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969725C-CE8B-4697-931F-B3C37C0182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1FC531F-63BE-4095-A443-6EEA0659E5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E1C7605-C9B2-483E-83A7-6BE6BBC6B8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9091991-CC1A-47CB-9A20-C82DCF4295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128680A-FB77-4D2B-A823-722FD007BC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22AB016-F2E7-4B4C-BA17-BDAC0A5DA7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FEEB75A-664C-4850-B1C2-EEDD57928E7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B6B00A-85C4-4E8B-93D4-7531FF4A34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320DC81-5E5A-4AEB-8AE9-1539D7E9C0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3752644-3745-43E1-AC14-DD310B3F69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DD58D11-4DBD-49D0-B004-FD2628407B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7C5C42C-039E-4BD1-BAEC-1CD3429F006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5736F68-D31C-453D-95D1-FAD41C9655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0706E2F-155C-4568-B753-9F1BA2B1F3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8C18BD-2B9A-41E3-83F2-C936767AE8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2F4788-48C8-4B79-AC4B-30FF4465C1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45357-8B8C-433F-9142-A1BA4232343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55F2218-D76C-449D-BD4F-D6ECC193AA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BDE4F8B-6F9D-4365-A5F9-A03C9F46B86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461ACAA-26B2-4326-9788-880B6B7BECF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1BB2147-4DC3-4189-98E3-94A63467B3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9F9878A-F013-4B63-9E3F-8B133C9CF9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C039376-CE0A-435F-9DC1-94790BA36B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185287F-0531-4AE0-A12A-3F549D9B6F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916B285-5B6B-4578-A2E8-09A27E8397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85DB543-F1D5-424F-A6FB-4520419F23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72B0FD0-DA69-438C-AB84-0FFC593FDA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624D58E-0EFC-4DC0-A0B1-430211A47D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AC735D9-29E3-4E42-BBC3-D5F877130E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39AF0DC-CB84-454C-8665-4F6573475C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036C9C7-5438-402A-BCDE-4CBB50509D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754DF85-6047-48D5-93DD-B6EA0F2A23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229283D-5EC7-4922-9A0A-C682704E87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615E68F-792C-4339-9F09-E6E9EDC379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6C998F7-7826-479F-8B36-F670359460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EFB8757-6284-4E18-9E69-3838B338423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7D46A4A-125F-4796-9655-4BA55D3750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4347D9F-B9C9-4F4D-8793-827A12107F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5AEA3B6-4983-4F7D-84E7-34F3EFBD9C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83C6BE9-3FCD-46DD-9BE4-E89043C3D8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29E619E-B6C0-49EC-A8F6-72AAF93905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B71E28C-BA73-4E3A-BA6F-33B4F448B6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3FF2535-6D13-43C8-B2E8-ACD846E5D0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16C6FD0-559D-4924-B69E-636D323E91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F0CF1DB-58F1-447D-84F7-228233DE9C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A68E294-25ED-44AB-9161-6F8001E787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BBF0670-EAC9-4B62-8FDE-D7DC73953D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A919163-96C9-467B-90DD-95E60A3A36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06E98F8-FAA1-4621-8567-26CC341E17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316B3A8-4B36-44EE-95C9-5FA6E8BEBF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145A4C7B-CF7C-4F83-8FFC-59A8AE9B62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4A92B9F1-E8B2-436C-9A0F-DF9D7DEFD9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ADDC2F0-3882-4675-A928-97B2DBE1C1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D636053-20DF-456C-AC7E-0F171C9FFF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9045A91-C531-4EB5-9F0A-6969E75DBD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C042859-9F94-4B5E-898B-596FE212E8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267EF8A9-4CBE-4219-A45E-F3EA4EB5E9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C989CA10-66CD-49B0-90C5-F85C522E4A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AE0B7FA3-BD11-4589-A3D1-B14FEEAA85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8E0EE13B-2B9F-4795-864B-2907C082BF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0A1E2ED-00CF-45B4-944D-8BA3A6A303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CDB7CFA-CF98-4498-8A29-D7EA92B76D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3DAD9436-5C5F-4872-8B43-BB9D90D21C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401DF84F-BCBA-4299-BBA1-76FE7EAAFA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712F3208-AF78-42B9-A5E6-84012C1CD1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43A8AC5-3459-4B90-AEB7-AB5E12D053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50B3FE72-646D-4A90-880D-2839CD7BB6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A23DA6D-182D-4865-82B8-70A34FC635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0D39DF3-483B-4200-8F09-CB4BD756D7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44E2EA50-AADF-4092-9C2A-EE242E75FD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97882C5-5B4F-41CF-9A48-11834AC009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58BDAA1-93DC-4ACB-811E-061AFFB78E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EE93ADC-7AE9-4EA2-8C49-95937E322E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42AE3668-3EEB-476A-87A4-1E745268AB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72D6404B-4751-41CF-B13D-8B641CE47C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905AF6CD-ADFE-473C-84C4-E0746DD406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0BA63AC-0CCE-482E-B63B-157FB5C6F3D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A03B503-A036-48AE-BE88-6EFE27BFCE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B8DF4A5-1355-428A-99F6-2CB1AC4A0E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460261D-3142-45D4-B5D4-13B83E6D28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184FA51F-5007-4675-9B69-0C62D73CA5C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EEF469B-97AA-4D9E-835A-244A53D9C7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87461234-DD6C-4B4C-908A-A27995126F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B1223B7-E837-43D6-B413-2484A14FEE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7C57458-5D88-4C8C-91D5-549AFB5D0D0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7C7BD23-9BB2-4B76-AE63-B9E582D3BB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55B1251-43BE-4881-9BE1-809704143C2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5A52E52-B23E-42B3-A6A6-31FBA263C7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BF33B32C-EF97-4CA4-9148-51BE438FEB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60D2148-E90B-41EF-996A-9D93EEAA301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1C56A73-311D-471A-B93B-7830FEEA7E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E8CEB66-91BD-47A9-9A3E-E6A9C022AA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93CE2ED-9022-4BAC-A480-0EA1357FD8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FB30C1-4CE3-426E-B59A-1E61C6F0E660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8D6657-6F52-44FB-9015-7F7641225B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3ABF4E8-11ED-4BFA-9AD3-4A652D0CE2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7635D6-7D5F-4142-920A-811823E2D6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9E2B284-CE91-4FF0-B04F-979C9A2EDD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165708D-8339-4197-BB20-35573FA098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882483-3656-4E8C-9FA4-50609E1B72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1A1A2B5-4800-4880-8B84-170CD5BC63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68C2796-60DB-43DC-89D9-500360BCC1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4B75F2B-5339-48FA-9EFB-074A9F55D0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8B0C836-B888-4B71-8DFB-95F00B7925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C649224-65AC-4820-BCA5-F79F1A7CFC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1A8484F-4853-4209-9A21-BA8B1E2F9E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C8A3561-574B-4CCB-85DB-039C01E6C2A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6993A81-D7A2-4ED6-AE73-F6544D06B3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64109C-6018-464F-A346-84BA785B9D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CA2E6C0-B5C0-46AC-9DED-78B6477F93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6BDFCA0-05E2-42D8-B1AF-02265619D6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910A6B8-E493-46F2-95CF-24D8861D46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D3C6E02-8EB1-4E9A-897B-DA954580D57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BFDC354-8D6D-46FD-93DA-57EF3E2493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3FBBF8A-922F-4E37-AAFC-0E6A51D8F9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C6DE46A-1637-47A5-B978-E63B0CA222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F76AE48-CD2F-4AF1-A05A-DA606D5A0F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682A037-65A1-4B5D-A462-D7DB1CD14D5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8F6635E-B314-4C8A-86C7-D5A27D8372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356BEEF-59CE-472A-8661-71A17C487E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1DCAA95-8790-444C-B8AB-E08D2C6C90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C056698-8023-47E4-9099-42A1328AF8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5C49AC0-70E7-4042-975E-C12DAB6917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64050A8-5D8E-4AEC-BD2E-814E638135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E4467CB-CD00-400D-B589-0EBE54D4DA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B27286B-E8D7-45EC-A293-61628F1426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4AF7D9F-494F-43E2-A934-9585E7CE45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8CDE28C-ACCA-49B0-B047-8D63AC7E82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0055BD6-58A6-4FDB-815A-C21B62FEF9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CE2C565-7EDA-4FD0-96C4-94CF8DA592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819B603-B346-4AC4-B4D2-33CD17F5B9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7737B-7DFA-477B-843E-FF2CDD74D1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9148CA6-A858-4FA2-AF0E-84F730B194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B5F9177-F31E-4417-8F92-C5705BC80A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C2E3FBC-3E56-454B-A6EA-DEBA715C34F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4AC6E94-3670-44D6-908A-6BD43887F5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6B4E8AB-EC4D-416B-A4D5-69CB5A151B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D46D334-EFC5-45FD-B64E-E5980669F2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2784795-1504-4E53-BF95-581C2270CB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B2BE4DA-799B-4657-B2BC-24C7BD8A2C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0653BF3-B770-4AEE-A6BF-35BC156A44A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E5972FB-EA6E-43F1-A5FF-85A9C9753B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72B6568-9CE9-4B50-9CF7-9909531A89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FA4674B3-FC66-49D0-B0A9-4FA3AB9B90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489D950-4930-4647-9AC0-DE4C1B25A0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6D63816-B2B5-43C7-9F5B-7B84D46C4B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123AC80-6C89-4B60-9C89-89052548C6F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723AC58A-46B2-4F64-9F58-DD1A27E99E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1FFDBC0E-9AF4-4D78-8D28-237E91ABEA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B493858-81E0-4782-98AB-6DE379DE6D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29E81C1-D9A9-43E6-A495-34CF19B2DDE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66B0C15-CB95-4203-94F8-8FF11BA60C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2EEAAC6-9B30-44B6-95BC-A598C787839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D10463D-D94F-47C2-9FF3-62CA00F9F8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621C0EA-05E3-45AD-96D2-CDB558AAD0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4E7C5BF-8EF4-4458-867A-A694CBFF16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38491F0-149E-4165-90C1-037789DE53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10AF5D4-2AED-4BE8-B4DB-FBE425AE08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E69B644-F943-45CD-A75D-39648EFE8D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42BD37F-F1E3-405F-AC93-85B229DC90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5E419CC-0132-4D24-B442-25093F57802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4FC443B-68E9-477A-8B2E-602BD7D131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6F6BF25-C4B9-4377-B775-CA25DF18B8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CBBFCFB2-BAE1-4E5A-BF9B-66BFF10FDA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8711DF1-5DB1-44AD-AD2C-1573B6AA07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D59E626-D24E-419D-97B0-EC607CE224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3A0A249-04D5-4F13-8106-3F4AAB2D02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8C9FF85-17C2-47EC-9C9F-888D11484D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5E707F1-3E31-4842-AF63-7D14407570E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56A96EB6-7448-44FF-8FE8-8DFBFAF8B9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1BF482BC-9D52-4577-84FD-42F2CAAE4A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528FD2F-7E57-459F-8788-28602DD574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438F67F3-8841-49BF-98A6-286F56F538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30F65FA-72FA-4321-8C12-D83CD2A828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9603AB5D-5CB0-4CA3-8C72-C4A27A528D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FFDE99E1-DF29-4E36-ADC2-70EB4114D4A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07C4A5F-5632-42DF-AD21-4D8A8BC4CE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B6AEBCF-9033-4A7B-8AF8-D178EE3910D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708ED634-43B8-4A56-ACEF-272D8ED6466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7D7D388D-9A44-4FFD-AD19-B102E0341F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360E6E78-00EA-4A40-844B-432306C888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7E67829-9478-4263-999D-68D6161F07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456726B6-9805-453A-AD62-015B535102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CC0238C-8A14-41FB-AF85-08D075C67A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73894D6-250E-46C2-9524-A5E47AFEC5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A06D73B-DB8E-4EAD-ACA3-CB61F53294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9AEED8C-EC4F-427A-9AC3-7843CE73399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A4A1E4F-FE9B-4208-B8F3-E3C5023D3A0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50A326BD-E6D3-4D69-8B92-CD72671976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D70E4AE-2EB5-40C8-88DE-9462102C7F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5DED0031-ACB2-46E1-98E0-DE3A3E5CD5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54554DF-B8B1-4558-88D1-067B9E15B6B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03CA340-CA53-4FA3-A15E-4285E9721FA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114FC4D1-213B-46E8-B74D-5C7831394A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28BC2AE-5F58-4AA1-9B9F-FC278C924B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73DD82CE-6185-4888-B43A-2D3347017F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45D9605-16C4-4077-B870-FC78A9D4B4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BCAFDA81-B1E4-444D-AB61-F31AFA3CCF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4648E94-53F4-47AB-9B80-8085AEB404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EACBE4E-CCB9-4CA0-8884-A03F304C99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D027B6B-A153-4C2E-9AFD-7361C3B360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FF76A84-245A-451D-8306-63A915DDD8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A2E2F-F162-4E0A-A0F1-B4EF92FBFD87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D1B4EA-E482-47E9-A3D1-F07543B470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12CDFF-AC76-4B56-B79A-E76740E1771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F07AD23-83A2-4265-A867-59D154D3E4C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DB4902-1016-419A-A009-FC01074956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8E218A6-4833-4758-A772-0F39F0A5C38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6B11803-1348-440C-99E4-29FF1554545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4C1A5A1-9ADA-48BC-B504-28375EA086C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0A311C1-5298-4CBA-A5C0-E104A20A8C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66A6DE9-118A-4A98-AA23-04B0AD66B3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D594A94-9238-410D-9B3B-FDED54F895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DCBB514-49FC-4C49-80E8-C66B15328F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DD1B3C8-5DC3-47AC-AA2E-18B0EC7CB0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3B4E51B-9451-465A-9454-65DD2190F9C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C655712-7CDD-438A-8528-3929B29F22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5E8208E-970F-4BB4-BA67-69E827BF4B3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9DC4479-5C90-42FB-9133-EC09F3117D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D0EE819-ECF0-4B11-94C6-8EFE766C64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5C17E82-AED3-4076-931A-8A634D4D37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9A29D55-D7EB-4CEB-8F71-3D5AB0BC0F7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09FE826-AE06-4A49-BFBD-AFE92DD7FE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64CA85F-2739-4C6A-89A8-44451DC2FA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3D9079D-A64E-4557-A22F-5E33B15455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406385F-D5B5-4983-870F-CB8D1FC24E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0E86E88-A93C-4CEE-AE02-47C3B1C503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79520BD-CCC6-4D11-81D0-75960ECC18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6A006EE-5477-4BF2-A970-81D91F33A5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EB54543-6978-4650-BDFA-71B3EC7BF0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AA39842-1554-49F0-8A8A-35FBD9ECAA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9DBC2C6-115E-4E44-9884-C9F77F4D8CC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5A18859-1984-442E-809B-0DA55F2D4FF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A3D3227-7098-4511-AD4C-952DDDAA27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0EBB4AD-9FB8-47B1-827C-652BCC509D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B1D12E3-81AD-4B94-9494-12EBB0B584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82EBCA0-AF49-44B5-B4F7-9F2D680629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AAB4FD6-BE2F-4747-BB70-27854FDC98C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8F524FB-95C2-453D-8F0E-68FC31E8EA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9912FC1-386B-4755-8382-347A1638EF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C879C82-A379-4025-A313-B027909E22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E8781E6-BFE0-413E-B3A0-5AB74AE85A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83AF6-CBE1-49E5-91F8-E98B05C2F9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1BEEF5-2525-4407-BC7A-5C89E310EB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D74DC8C0-20C6-492F-9FED-6258D49A3E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28E9131-9316-418F-AFDE-8F83C4B133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7213E6A-E12E-4191-8D23-FF4A7B781C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BB711F4-16D9-4B06-8FE4-04840656ECA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6ECE1AC-73CD-432F-BD7C-9DA41D127E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2C0A705-0ECB-428D-B5B4-E6DDC68EBC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E99CD09-A118-4DC9-871D-B4D7669426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4E727A0-9731-46F6-8067-B0A9C60931A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ADAB284-8A4D-4884-B82F-0A3A6D72DE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A8A630E-5924-4DEF-9E8C-2C43C18658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1BA30F6-EFEC-4A3B-AFCF-088D3473120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B77AC20-B8C9-4007-81D8-BBEC92C751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0E1AC5A-AF80-42D4-97AD-9E1F5DB6F8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359E1B5-77D9-4EF7-B647-76BC3C15C4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D9BC884-5DC9-45BB-B4A5-554EB4286C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2BACA9B-E3C4-43E6-ABA6-A3163EBEAD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17E6FC8-966B-4174-BE98-AEAD126A25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572CF32-5D25-4403-BDDB-AF5D5AA36BB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9174822-B2CA-4BE1-B7C1-C12F8B3C21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2408B203-C228-4DA8-B078-E0042CF517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D432C33-5517-4ED1-8280-D971D2BCAC2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D97ED3-412C-455E-AF33-99EDAFE3DC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352D8BA-112E-4897-826C-39566FDD2E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D1F4373-C2F0-4DAF-986F-76DEDDAA7E9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3CE2FBF-8269-4229-84FB-6707125425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62C0D8C-BCA5-4738-BB58-C5E5ADC57F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9DDE94B-49D1-401B-B76E-8CCD258049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2E4A08F-9CE9-471C-83DF-06FB4AABCD1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E8CAF0F-EA1E-4F3D-88CF-D045E0357F7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7C9F8E9-0034-4BCE-8F75-43D64BC1AD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EE76141-DAEB-4571-A4BE-87162082EB8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9B67309-9E72-4EFD-902C-299AC36DEF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54309BB6-EC87-46D6-B70A-52B1AA7A89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DB4CDCC-464B-4838-A01A-B6D91B6038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67A0A1D-383A-491C-99F6-6329FDA16B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1D606B54-7C32-4855-93C9-E80F8D13AB0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4D835F6-8E1A-4342-B8AD-F1FE3307C3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F42CE05-0620-4A2B-9596-1F0D9198EB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80380469-CF7D-49F8-A359-02EF4721E6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A3EABEE1-E011-40BD-9719-8CD458A723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BAAFCDC9-6E25-42A9-A579-726AEE92E12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4B83E48-6460-49CD-889C-7AC01F608F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8E5E450-90EB-4718-9484-CF96A42BC7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F87CD197-8C46-47EC-B1E2-7FDF0EBD66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B5A0E00-B0C2-4CE3-AB16-A69A3D1605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F1D78AA-D639-4539-BC02-ECC40CFE99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4DF8D2B-925B-4C32-AE53-D4C66A9540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FEA10853-31E2-43F9-9C83-6F36ECD1C8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2512E55-FBFE-424F-8EA4-F19DC81029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2A6A546-5FA6-4088-A6A9-26EB2D80117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5CC6BF8-B7B7-46CA-B5C6-CADF7B13BD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1D9A9C7F-2902-4A54-A68F-ED4432904A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61BD2BD-557A-4E36-873D-D329A2DFF10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3D99C72-6538-4E0F-9B55-73AC985BA9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2198C57-E20F-4704-ACD1-906D05D012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8F62E654-9FB7-4A25-8980-A97CDDFFC0B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E5420A9-9383-4623-9F6E-B1E4A7C8A2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FED8E2F-BBD8-4104-8095-DD38CF00372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E655441-3DE4-433E-9CDA-A655959961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EF5E1C1-15C3-4AC3-B839-4C3DEB171B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CAE4E35-54FB-4CD0-8526-54A4EC9F8D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C9A9C445-3263-475C-B506-7F353DBF36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EC80D79-CD36-4BD9-BFE1-50089D13A7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0859A5D-5EEC-4431-AAB4-32BBDD46528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56808A1-70EE-4E10-B445-6B51934A42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3767204-52D2-4F5B-BADC-B23D9DB7B1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A7A8236-01C2-43B5-A72B-83972BFDF18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B3488E-0F50-43C4-8D69-5C113E955764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65FB089-7C8E-4E1D-AB75-38F2BAA4FB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C2553E-5782-48D2-8066-C1ACD7CE6B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35ACA3-6621-43B9-B46E-963099A524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99A06D-8DA1-4023-8AE9-9B4BC4964C8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898AA78-C647-42DC-B4E8-A82F76F917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361C7AB-191D-46FC-B8CE-0B12E0225B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2EBFC48-4065-4030-975C-3EF749DA8C2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48DBBA2-F944-43B4-8419-5231B87CFD7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90E328-EE80-462C-B139-A0C49644FAB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D899F07-3737-4D3B-A1CA-5A287A710B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B3977C-F606-41FE-B2E9-BDDDAAED9C9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A19F5F3-9941-4871-A730-CE38667CA1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1C1E1AF-2AC6-4E16-9304-BD8A71AA6F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F22D3B1-3C27-498F-8A79-758E0AEAE7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9F4F424-6B43-4AE6-A41F-3D70B5045F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C6961B7-6700-4C43-A50A-F9DDFB68A03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4D65C58-FFAA-49E0-A5ED-48C62D27835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89723D-77D4-42A9-A70F-2E77E4F57F2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6F21366-B8C0-42D0-8A54-B9732D9974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B895E7-3FCC-4103-8646-85421C6F2B7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C727CF4-0D27-4D49-BE4E-541AB37018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80AB9F-AC0B-43D4-803D-862BDCA14E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E8CAE6C-6E96-45F8-BB28-2E2282B180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5251300-DF35-4DCB-9ABC-406AE743F4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724DC5C-E1FD-4132-B6B1-BF5B4C7ECC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769280E-8ABA-4CA4-B9A1-222B677A42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C76926F-D8D5-4DB7-9D9E-87BB68BD66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5EA5FA9-7EB7-4EBC-8C26-1C0A9E3F752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AFCC99A-BC1F-48EB-A3F1-DC566C05E3A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95B0ACB-05D7-4B1E-9521-D0FC67A29C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B79F60F-87C5-46E0-9BB1-9D2B0FCCCC6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ED2DFAF-649F-4F9E-BE84-DB8F3F97317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1EE491B-5E54-413A-B4B7-2DC56ACF64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E27A76E-88C0-4F2C-AFEA-C391BFF9BD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E6CD9F-DA49-4AB4-8410-E4CB7B9B4D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58EF40C-3E15-4635-8954-21115EB301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81AA8F7-EB66-4F2C-9CE6-A8F8CA2EE37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F585C58-5448-4BB5-94E1-63FD2D6039F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D4A4A88-B9C0-4948-B63A-E63A948AD8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CB47B86-FAF3-46FD-B42D-D8AD103525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7256D15-9348-4988-B915-FFD70518148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143BADF-88EF-4BAC-8869-011BD7EB7B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1474C88-E9CB-4365-A9AE-4C7DD5984D3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A6BD302-008C-48AA-B293-1DD73FDC3A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DE6B3FA-AFD4-4A04-8EBB-B76FE8E2AEB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154E886-A7D1-4F7D-BA67-AF34D74E1A6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06987CC-C5FC-4016-B38E-96AA9B0422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8FD8812D-9FD9-4B6D-AB67-1CA63DEC766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D8B9C67-E8B5-4900-8C96-A9CB51F4CDF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0D110D5-7817-4D34-A759-D21D2B39BD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851326D-2967-4E98-9138-A758EDB0B6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794C17A-3F2D-41D1-9E61-71E2EEBF75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10F517EB-FCE2-466D-8FAC-879B25E5CF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871ABCF-8B5D-44EB-AD96-F8F6CB8BA5E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CED99E6-EFFB-46AA-91C3-8BB11A6597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1160478-755C-4F28-91E7-2BB75589DB3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DBE2D00-1DA1-4DE5-A865-03E463FA39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C360573-BE78-4A69-BA1E-C3758E5F4C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367694A-AA62-4046-8B21-60BE1E2630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24E12EC-C793-4CB0-A07F-02ECAA2C28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65F4A54-8073-41CB-AD22-1E4D46AABF9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F91A8B1-CDF6-495B-806C-5521D182E5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97A3DF1-65D7-479C-9C70-7FEB6F679FD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1721222-6028-412B-AE90-E3638D5A7D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FF042A1-E3DE-429F-9802-7D140B3A2C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3A10F2F-3608-4211-9346-B707F1391C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C18D949-2A0B-4635-BD16-7924C28A50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B8A832A-55B3-4C09-B22F-C07177F77CB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1245B92F-10F2-41B6-8E99-1D0334F2C1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8EE4F06-4C07-4980-B03B-D22294AC594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576E93E-90A4-4B33-AAE5-2F8D184327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82F8FD9-836C-4993-A526-56E01D3A272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E3B1C41F-D2C3-4D2B-8ECC-B64674C036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17F695D-68FF-42FA-BDDD-83D6B2271C1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236DBC-D9D4-41C5-BDED-F12B8FD6936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F2299D9-ED8E-4583-B85E-FBEAC774DA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C3BB63F-514B-4D7C-842F-3ABCF6D87ED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E4B7C8C-9ED4-45D0-B541-467370E34AE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E547762-3E94-454F-9C7A-E363CF9A84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C82B06E-C13F-42C9-951E-9AFC2E15FA7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A55AAF68-1CA9-4FFF-84B1-C8E2DF2369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26AF4352-9173-40F3-9497-F69111D1A0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3D5AAE3-60E9-413A-B732-E83BB403691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3C233A36-58CE-4DFA-926F-24AD2398D98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F09EEB6-BC66-4D13-8AAA-2CAF1D81C61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3266EAD-1A4B-41FD-9F52-72728CA1B34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10D23A1-E10C-4F8C-B6B3-1E81ECD6E4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A7D2B0A4-4A7D-489D-8FF1-7AF33EEACC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890C263-9482-4F86-A908-A744E449A7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9C23602-C1B4-4076-B057-BEB62B32036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EA5D291-2B06-4CE2-AB12-5B077551452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142D0E8F-27E4-44F0-8A88-583CCE43A6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7F5742B-B5BA-46F0-82EC-861975AA23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64771BF3-E5F5-42A5-A1CF-E23CE8F703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53D605A-59EB-4B1A-B59A-6926E7A834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A5AD133F-4FD2-4DB0-9055-FE484D8847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B909E69E-DFCA-4A73-9F13-8DED9A18EA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7BE4CBC-9A4F-485A-B260-EED3B4E21D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EF5662A-DAC0-4CA4-833C-0FDC7A8244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D41002A5-0720-4F08-8E85-6F3C28D3248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0CF3D8F-BDE0-4E7F-B9AE-AB835E25BE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363B5B1-C001-4B50-8CC9-B558E6369D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5FC7EF4-1D41-4F61-B049-AEF5E43491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629CB97-B57F-44DF-8783-D522D0FAD70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1ED41ED-F992-4014-BBB3-0102A0C98CE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EBF26DC-E6B8-4A71-8D8F-693F5B1559A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1171674-0AA3-4364-8E1A-119D68A0ED6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FC6282B-3CBE-4AF7-8779-88D5678E814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418244-EBC0-4C1B-A344-313DA9EF2A02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0848EA-5D1C-4159-8B98-719760320E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A68A93-CA36-459A-9D30-47EB8AD95A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9AA486A-2285-40DC-BA40-9E7F399B83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056FEC-CA8A-4EC6-92C0-8E5D1CD395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C7494C1-FB06-4C39-B9C3-9D2E1CF5C54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C8D8DB-1EE4-4CF9-A365-BACEE1294F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FFEAA4C-219C-4FCE-856D-4F8AEB63FFD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905C236-5305-4CB7-B87B-F8A0789596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1DF0BDA-C1D5-4B62-89CB-138C556392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6D1300B-3699-480B-B5F4-76389ECC0C0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C687D01-F42A-4DB0-BF95-4DA3FA8287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D6F1AD8-1D76-4379-B432-DE9C9113AD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9E41A5F-93CC-48EF-BA09-24806E94CA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47720AD-BADB-41D9-BD54-28F866DF484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9B75F9F-A82B-4712-B550-8CCA4C5841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4BC5D1F-EE25-4366-B13B-32F99EB0BC3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7FBAAB8-A5CE-43FD-92A5-B094FD9690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3BE975C-7EBC-4C26-A1CA-A8CE0813E1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10B09DC-8D4C-4672-84DA-8FDFA710C8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676389B-75BD-47D7-B9A0-2C7EAC9E327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DD517D-B14C-4E1F-A998-2613961706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5AA4AF1-DFA8-4A19-BB00-DCE8CEE047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7C03753-AAAA-4E34-BE86-0437FF1293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C90CEF4-F069-43DD-A9E7-F170CB553F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78AE679-4D20-4FA0-8E29-872599A07C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328A423-A734-4009-A974-A7D5854835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CC18BAE-2BD6-48F4-940A-46B91AFC35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47EB4BF-346B-46CB-B5BA-56872BA5B9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3E88D0-B552-4A6C-85F7-71DB87F76F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E4DFCAB-D9C3-42A3-9961-B0A1424AA7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284965F9-6295-41A4-9EAA-BA0AE53959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58B76C1-087F-4C7D-8DEB-D36EF863D0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BCF94C2-D3A3-4B63-B519-8D161484C2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CA2C319-A4A5-4D44-BB1A-6B0B58137A4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972284F-C871-47EB-961F-17DD9380A8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8AD6372-FBB3-4453-94C4-3D2817ECBA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CAEE287-C7C2-4FC5-8663-7EB01FD58E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5EDCA1D-BEF6-40C7-8C60-0D884752D0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4025B02-C0B5-4CBB-9698-BDA9E8C701C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9BC383D-DCB6-4F12-9D84-03F04C20882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A44D7C7-2BE5-4447-AD6E-BCFE493409C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A6DD632-07B2-4F94-8832-66C1D4F3D00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1CFBA66-7681-408E-AEFC-FC736136EAB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BCA1BDE-1898-4040-B82C-9C1F6C852A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7A5FD35-3D5F-4144-8506-AF0D8B53788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75D2677-7FAB-48DA-9A99-6D57DDC6FF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0C8FAD7-397D-4BE9-ADFF-0E7F4B658C3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B2EFC92-FC3B-4160-8E34-08950552EC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E6A3597-D195-4DEA-A026-B29AE7621E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D68C4F9-D634-4CD1-8D63-69A5BE376EC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BF79B9A-7EEF-4F73-AA4F-BDA00D071E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5E11097-A0B3-416D-A6CF-63649708CE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38F1AD6-6600-4A43-BC0E-AE32E292C8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BDD0F5BF-D6E4-47D3-953C-C6B51ABE0F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778B19F-FB10-4DE7-9573-4501415ABC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81536F0-BE1B-4E0E-A57A-DE5EC4049C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F7A3457-E7CA-43D9-8DA8-5C45B4D2B6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08E78A6-99AF-4520-88EA-2C1D5A5AFC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43CD1D8-A2EB-4CED-823A-0C0971F39E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420FD95-C9B7-4472-9E24-7276189D263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313C6EE-5B2C-448E-991E-23D5F26A1E1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47432E27-5F4D-4736-9061-319215222F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D9C2019-7087-4293-8BC8-0B32F682A8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C15FCB5-95D6-44FE-9B9A-1602CDD3F6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FD80AC7-5D4F-4B82-AEE9-0956875F39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D0F33F0-B6E5-4E1D-AE2A-8FAC37B942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1451D7E-EA57-4611-A9E3-F998852246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17B32EF-A7C2-40D5-818D-86020C9665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7EDFB50-180D-4CF3-BA97-EC10193C4D2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3D10D6C-2EFB-46D8-BA3E-B0463EA42E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6143A8F-7D9C-4A05-BC27-CC8B300DBC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8CB5E83-6224-4497-AE10-799EBFBEE6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649976F-384C-4184-B89A-E64C16CA1A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387D6E3F-C1A3-4960-959B-8AEE934450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8D51A0DE-13FE-4412-8DBA-B5203549C8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C953867-C6BE-4B60-ADAF-B2F9E68329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1D32815-D432-46BA-B93E-0B331F5648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880B716-9AAB-4E2A-8DFB-6A65907491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38900ED9-5C1D-4FB8-82C3-28C04DC4FD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89A908D-7201-47D7-B015-4E836245C4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370D74C-336A-4F92-9287-F27D3E396E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1D4DA1F-E2B2-44BC-9FD1-E37BE622C2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65F06B1-8A99-442F-83EF-63D639DA1F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51C6A0-EE4F-4CAE-993F-A053397EC0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BC4F17F0-3A03-4FA4-A825-1561D8C9F44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D86E2D0-1FB9-429C-BB1B-0734A54D25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51F742A-FF27-4836-9E9F-650E51972A2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CDA9D7E-7131-4B59-A442-4F458F9AC8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4DC91AE-6073-440C-8E05-89C5449D027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8287A5DB-F3D0-4EED-B1CC-D3A1192831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B8C67D8-F7BC-451D-BECF-1D0072F6623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0BF95AC-693F-4DA0-B728-1AC6DE1BB8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A32CB4C-40DC-46C9-9FE3-AA70C9C230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B014FA7-9E58-41C0-83D7-A5FCDFB733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37E06BBD-381B-4A7C-AFC5-AE5E697BF08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66725804-4CB7-49A3-9A98-6E1FEAC51A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6FDF8CA-A3C7-4C16-AFC2-642685F70D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728F9A0-4B5D-41BB-A661-1E60AB725A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DEAD62D-D461-4C04-8992-41450993F4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1FB2FFBA-3184-42FE-B211-36192E428B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EB8C8B8-D527-46D2-A2C3-9679EFC573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51A0778-87BA-4ED3-AF82-7958C75E70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E25A10DB-96A2-40CA-B4A2-0FD2E477D1A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69EC866-6DB9-4890-9232-82D286A491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D6638B5-9700-4ED3-8EB1-78FEBD4345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C9DF605-685C-42E0-B4D5-AEABBF2576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D7ACB8D-DB8D-4872-9022-CB972B7F25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886434B-44A5-4454-ABB3-8A9D7719198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FF4980-0F09-44F9-AC2F-88388E5FAC46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22874F-9B1C-4A6B-ADF8-9CDD523C8A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DBC712-3EC5-4F05-9AA6-A806BB3DC9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9E5F14-6244-4760-96B8-2C97CFA475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870614-DF52-40C7-8F73-A0E5899B5DB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AF0C13-DA2C-4B84-83AF-817A1C17E34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0BF2C3-2118-431E-9F88-371677449E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E3F06E-1741-4E93-87A9-8A08EFF819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85A3B93-1CC7-4FEF-B29C-3B69145FE9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D5DDE4-A765-4943-92FC-BD39A3D3B66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2B2FF4E-C442-46C6-82E7-2AA1F075ED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9580AA9-09A2-4F09-9E24-AC247B266E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FFA4BC8-CB33-4E99-9DBE-97AF436894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28E293D-A390-447B-879D-195B2E71D7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DA43FBD-34FC-4D62-869B-949213E912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4EA6389-0153-4746-9B11-864DE19D602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F0A3180-D683-48BA-B780-6D07BCD26B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F4BA008-98CC-4903-8F1E-F5403B21EBB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4878812-A310-4DAD-94B4-D47CFC64EE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3409837-6F0A-41B7-B04D-5A49EBC83C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F52CF60-27D1-48EF-AFD3-735CFE5F4B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17C1E32-7E56-41DE-B431-935DF334FF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FB30794-ADC0-4E28-A29E-1E3BAF1D97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D6D364D-2513-4C1A-92B9-2B16B8D73C7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752C620-554B-4454-8995-36574D87FB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CB9D42-2B88-4687-BA41-51F30C3BCA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A7F9C96-A23E-494F-8D25-7571E6C754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1D75B41-B420-46A4-97DE-CD1EEEA0DA9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CF3BC89-F587-440B-9F9B-6CB42F1867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533781E-8522-4795-A4CF-A832855D536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BF5AB30-9DC3-424F-A0DE-323141B879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B5D651A-BB9E-430E-A079-214FCB52BC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45B1291-F462-45F3-BB0F-4F24F01199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0629BE6-A403-4FFE-99BB-4FC5A188DC2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FD1AD45-DE9A-4719-AD22-FD920E002D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7EC47BF-1271-4979-8EBC-3023EB2B59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A0BCCCE-5EC9-412F-9D9D-CBEEFAE552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79DB64C-978F-4250-95E6-80325D8C77D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F30D60A-651C-44C9-BB92-1A58103FC7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49D49EB-4B29-4489-B9D8-12883366D66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F369CCE-5C92-4A52-BA8F-BB597FE1353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87B95581-3153-4586-A4E0-BC41F45A09C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05ADD92-AA2F-4D40-81A5-E1C98FCACD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03F069E-9335-4DB5-8D3D-5961391C47E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45E0B78-1305-42F1-9A54-D4F40B4474B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FF70370-A364-46BD-AD03-551660DF3D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3A1229D-5963-4E86-AA3C-C746F740CA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CC10570-09C2-4A8B-A806-E53D0C3872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79AAD91-480E-44D0-BDB1-11264BF46D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D7CF2E5-EA4F-4E0D-AC03-7C63BAAFC90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3C54D33-C2F3-4CCE-A068-0A67625E7C3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A8E13B0-A608-43C9-A7AF-EC34BF24823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1FACEBD-FD63-43C3-A95B-20457F16AE5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70AC874-720B-4CB2-A16E-BDFB2F2004D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83C947F-F95D-4A86-B79B-2307B6A32FE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1AD60FAF-9BDD-4662-B030-512691B6CD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818D610-BB17-4A72-870B-86ED53AC6D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605949E1-9DF2-4CFF-A59A-8E6D95CD501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742F207-2198-4550-9AE0-018F5F54E1C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8B0031B-F5DA-48FE-9093-2E673274A7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569EBB6-C683-4BDD-A584-50DA4CBB1A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7F04C84-487D-41FF-9538-1D7B96D13F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6C87D3E-11D2-45DF-910A-6DE78DE2B6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D11A46E-1EA1-40EE-AA3F-20B77FBA45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81B8CC7-1639-433F-8A60-3D49F4DE3D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6209E26-5199-4029-8BA2-8111B7F95A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B5F7838-1AC1-4552-8A36-01321694CB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93B7604-A48E-4819-BFF1-CA577DCBA9E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B963038-6132-43B6-B4D0-E52D7DAC8C1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D95EDF5-C76A-40DD-B487-8FDAC569FE8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EFA26CE-86A7-437B-9B4C-628B8676AE3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D81AC95-96BD-4AAE-B9B3-95B24123F5F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68A9CB3-F114-4925-9B18-43A3835C3EE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B6DC0CA2-7557-4AEF-BE92-140B68EF7CD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2099FBD-115E-4981-B1CB-745900B1EAC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79EE63E-3964-4EEB-BC60-D2E2D9AEFB1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6E16F75-3F22-4B38-BD44-A52CA47B73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E7429A52-EDDB-4725-AF86-66006448C27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B3586E72-D724-4389-98A4-6979EAABCA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3DEA4D97-4E5A-4FC0-8A56-5EBE8180343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76528BF-EAE2-47D4-9C09-552CCA24C6A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9A62CEE-52C6-4BF4-933B-E8D62C434B4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D274B01-9DE5-4944-915C-9805C342521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94193F38-22DC-4E01-8C8E-E39E66DB576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FAB02DC-2FEA-41AB-86A7-CA556C82B31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B525BDA-2D76-46F9-B5F6-98E9591DF1C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5E82924-EE7A-4F92-AE9B-1062B19A8E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8DEFF9A-652C-4331-9589-9BC601F1A8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1181DBB-D38E-4BFA-BF81-0AD8D960D75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635098D-6FF4-43C6-9595-AEEEA660D9F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F984DFF-CF46-43D6-BF13-496D6A75884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1018599-52FE-4889-8535-CB140808C0E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A38D2CC-D0F6-43F9-A78D-5386C0A236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2E2847D8-4AC6-4253-976E-F61EE213DF6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643587A7-EEB2-4140-BC50-42B4B33D6D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7869F04-6F98-4D6C-A02A-2AF83CACA3D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42868C6-8F8D-4AB1-9B65-6B8A8FB014F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960EDB6-BC20-4519-8AD3-6D02C71409E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2795951-2919-4D30-B7DC-8EDF52CDBF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775964F-C424-49F3-B7D4-606D0220EE8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47CF3C0-9D18-4E78-969A-1DAA082C09A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262E7BE-E428-41C2-88D1-D07C7989D4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6459F75-3350-40FD-A083-DD6B8882298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B46EE02-4479-4581-BE52-D0C60AE6EE4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C4D18D69-A34E-4FB5-B15D-0DCE7A574B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2C1D7DF-02E5-434E-B245-1652EEEA23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FCCDBA3-2ADB-43CE-B463-618DE1267DF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EE9806D-4EA2-46C1-8177-9EE743629E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F0794F53-E116-4F6F-8AAA-AC0C003FB38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981075</xdr:colOff>
      <xdr:row>40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775147-6190-45A3-AD71-25B9B732BF1A}"/>
            </a:ext>
          </a:extLst>
        </xdr:cNvPr>
        <xdr:cNvSpPr txBox="1"/>
      </xdr:nvSpPr>
      <xdr:spPr>
        <a:xfrm>
          <a:off x="6877050" y="1253490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5D716B-7D4E-4722-AC40-3397E989E3D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5ADEAF-7C6F-4504-944A-3CFA2424E23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6089FA-5513-4DDF-BA20-5FB5F380591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1C44800-D03C-44C3-8581-E9E492D40F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DED0EA7-1F70-40DF-AA3A-C51DB8AD4EA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6B2330-A22F-4807-80EB-341F804C7F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39DE8EB-1323-4CFF-B785-238E881ADA6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9A6036-D62B-4DAB-AEED-19A428724F5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D24E90A-E451-45F2-9B43-0F0DC911B2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72921BD-1C33-49D0-9B12-A379D2A22F0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A1F1712-26E1-4084-A89C-DCCF2D4363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8169F63-5514-4202-A53B-21C2A9E6B9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250A57F-4959-4F4F-A5A1-4BE5562B26F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F6D1728-E6E4-4762-A257-C7C45390BB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C9AAF42-25B6-4BFD-957B-82E209273F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12BA413-46DC-4A6E-AB62-50F5501588F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2EE1CA0-BEFB-46F7-A711-AA8B260A637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5CDA33E-32EF-49C4-801F-A5E84D6F2E4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F7ACEFC-815B-4672-8426-14925E00D2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A350E43-0B70-413A-85E2-05EB64DF64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ED924D8-7379-4218-977E-2C8195E66C1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AC18DC6-F368-4773-A9C5-00E777BD12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B2F0566-3885-4782-88F0-9173DC5B35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2DBF1BC-594E-4CDB-8178-31C7C7BF2E5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E811B6-B71E-4D9D-9C95-8ABDA96AFD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2834AAB-F2B4-4480-95DC-A3849806040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7ACBF86-5943-466D-8998-3ADA91DE5F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45C40C3-8052-4B88-92E6-56E6A9647CA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79E608D-0FE6-49CF-A089-AD246C10197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39EDAB6-1C01-4CF1-AADB-EAF6EF227B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7F6043D-7697-4E03-9183-7EFFB36DB1E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03299CC-CA5D-44AB-9C91-81446031CF0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BB3B30B-A86F-4DA9-A4A2-F43AD0DAE50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BBECE44-0076-40F2-95E1-ACB76B4801D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40DBAAC-F407-4CFB-BA93-DE5449BF470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02EB851-B442-4716-9AB7-05EF0D0302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A669F0D-20B4-4552-9B32-EC00E08CBA5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AF36EE6-E9B8-4572-81A1-B3A7EBC40BF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6640CD3-DC4C-4D7A-84BF-DA1C15BD01D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5B05D81-11AB-43EF-8842-3ADC1E2F14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FD87335-A48E-4A96-B10E-274E0F73B7D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45DA2FF-C316-4BEF-BF48-A6A58B14ADB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94D1068-A66F-443B-8C9A-D8758F177D1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9A31D22-FC5B-4126-81FD-9093232E2C8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F867AC2-F2D7-4205-92FE-ADA24F11969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BB4C348-EAA4-4E53-8C97-4BAAE7F62E4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0EBE803-A15C-4386-8708-A6B19D58556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F073961-CEE4-4FEB-99DB-D9176DA8D9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6AA9D23-C6C1-4A51-9C73-7B6AE6D79FE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918699F-8E49-4EB5-ABF4-56E12F6907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3BB10A8-B33C-489C-83A8-DE99DAEB13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6D89FA9-62AD-489D-BD8B-6612CD9848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EA3C936-CA5E-4E36-B60C-9CD3735415A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085D8D6-08E4-4064-88E2-D710DD2C39A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27F1A35-1C9F-4FB7-8203-AC9D20C1AA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2070E8C-B6F6-4B43-9520-FFB04ACD03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3D551FC-4710-425D-901E-3C194DE7C1BC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49F1754-8928-4908-A0A4-E586103E76CE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29E55556-0643-4F7A-A3F4-FADBDEEF475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4BFC1DBC-7AA7-45DF-A2F1-0A2F08D34C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BAE24011-FB0F-4A1C-8E31-ACD6E3D9F690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B5F2F1A-2DE9-4002-8AD4-48ACC1D6DAB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76F995B-ABBD-447C-8D59-FF506BAB0DC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E86BD14-E59C-495A-92F7-D03931A36CD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BD64991-1CA7-4819-B779-36649BD858F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DDF6929-DDA7-4D52-9F44-4ADAAAE0439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B1EEB2F-53A6-4DDF-AADC-8FC67E6E5E9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1F9B0DE4-ABFE-4021-8CD8-9C4B5344F2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8FF692C-A66C-4F99-9D42-B14126AA01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0C379C6-F761-4A07-BA96-9DA5D0A014C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E29EB37-5AD2-4BD5-883B-D0DC3435F24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831D374-82EC-48A6-BFD7-EC8B2CCF88E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A618F93-42F9-4384-9B4A-0EEE978D796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578F6BCE-22F3-46E7-A0BE-A5D5F667A92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0EE860E-399E-4B90-886B-C0273AFF6B9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6CD2637-6232-4D38-A05C-F3FA52D5CD7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F432119-C469-4BE1-89DB-49B315F79CE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C6A3D4B-B257-4053-81FD-8BD5564D17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C94A92DB-0129-4DAA-BF7E-D3690D0E74B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BC66377-169D-4F83-B8D3-20E505742F5D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27F7A38-8B78-4CE1-B64C-B7A00F87AA2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EA2F35D-36B9-4245-A77A-CF91D9E72EC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AFAD664-D2BC-4391-8C7D-2D542974947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EB86E6E-1571-4377-81A9-FC307340A4A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5F6D5-49E7-4CF7-81D0-4CE041AD9D5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C6DFAB1-C716-432E-A247-E5242A56B8C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65712874-16BA-47F7-9082-7C94C27E508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5BB034CA-634E-4B52-AA92-40A910DE703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40D4BA1-0C69-4D08-8F28-8903EDFB37B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A712AB8-B839-42AE-8DFD-A762F4BB9C46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F81182D-848F-4772-9655-57F47602DE58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20370C8-4AB8-4561-A889-51605554B83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6C7B8E3-9F69-47BF-B060-F54EE190CAA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425D8449-826B-4E63-9AAA-999650CE33E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8FF00D82-F9BC-445A-B4E6-B91B3EF3325F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0D46B6A-99DE-4E3C-8A6C-3931B667AAA2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928569B-9A8C-42C3-B4DB-331D35341FD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FA9FCA25-6D0E-4528-9BB0-4C2E3AF1E051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90F33B8-73B8-46CF-9D46-0B6B2A21AE4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22614FC-0039-4DF9-91D9-DE32A8639054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07436BB-BA15-4468-94B8-F5A83B450A9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BF8B24E-B9F2-45E8-9CFF-FD35D493EE47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3E2151D-241E-4DAF-897A-9F29C45429E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0DD2F83-726F-42E4-B882-FCB4D805EC3B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FC23B0A4-9F0C-458A-8864-B59056B81A1A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392D0E70-28C4-4F72-82F6-06E10EF18C35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D5EF1F1-EDA1-4BF9-B3EE-9230DC503F93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4</xdr:col>
      <xdr:colOff>981075</xdr:colOff>
      <xdr:row>40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D698CBF0-D4E1-49F6-B3E3-02E14C78DB09}"/>
            </a:ext>
          </a:extLst>
        </xdr:cNvPr>
        <xdr:cNvSpPr txBox="1"/>
      </xdr:nvSpPr>
      <xdr:spPr>
        <a:xfrm>
          <a:off x="6877050" y="1253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AF865A-DD51-488C-B8B0-602FE8217563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A4CE89-A076-480E-BE79-06906BAEA7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5D2930-2268-4D88-B68C-10DAA9FCA0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FA6B7A-4187-448D-893C-02A213E847F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4C322C-5051-40F2-AE42-B53EA29B22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D778C76-9329-46F1-8504-2664225FAB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5C66732-8300-4C53-A425-728E22067E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FE625F3-ACE9-4463-98E6-8B5D89D7A5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B2F721C-3F84-46C6-ADA9-5C97ABFD22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FCADBE0-2BC8-4CFB-88C3-4B6764A53F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6679CE-CC23-40A4-AA1F-0DD0CB1CA43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D43FD6D-E364-48E7-ABAB-3F6985564E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5589DF-EA64-496D-84A2-0857CAB4BA5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E0986AC-30AC-41AE-9D28-9DB8F14ABE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D19AC68-29A1-416D-9855-513F7A2550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8152B24-1BC6-4994-969E-752986D50E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A52B688-7E64-4178-9038-4A847DA399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CB31B1E-4638-4588-8103-954672758D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1ACDC51-E9C6-4F63-B4CF-538D195DB4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8370892-89EA-4A81-82F6-8617DB2D9D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0E1576-A6A2-48EB-836F-7B838414252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BC1AE66-88C6-4167-937D-5D3FAEB1CE4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B32DDDC-010E-4879-8F18-56A2FE36C4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DB3D300-36D2-4D6A-9922-1BA4C30533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C6F57FF-DAD3-46DA-9DA0-6B2868E518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A9305F2-690B-4B0D-A5FE-4376EED445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B7AD23C-E140-4C1D-83C8-9B25F03231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FBD57CC-F786-4E7F-AB6F-E923D6C297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CEB4062-8353-4F9B-BF13-ECC5879E70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A515F1E-BE5F-4CB7-9CB3-4A7DDA93BC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50AAFE6-2B56-48A1-8727-093A00047B1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8AD5A0F-7369-453C-8D24-B1BD154A4C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9A1CFBB-9CBC-4A9E-A753-8C17D3C8D8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0277802-F92F-4350-B5F2-13F52A5A47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5876A02-4B46-4D68-8028-55DF62DAFF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1606B6A-D514-4A86-BC72-AD6D03B6FCD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E2329DE-5B3A-4F32-8DB9-E55BDE8134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B00A527-C0A3-43B7-946E-205FACF60A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8DF6BED-40A9-4F3B-B060-210343CE02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B58079C-0B97-4F67-B921-A118AB7CF8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C16CA41-C2B9-4656-91F9-D2F39D5AB1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78CC73C-8A76-4B18-978D-1EE41125CE5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96C885E-8F55-45B0-B34F-4E3A4E86CB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51AD2E-A4BE-4052-8F09-44C52C6301F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305F80B-0D03-41B4-BA4E-4D2DC9B122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54BDB97-0052-4B85-A39F-559EAA42BFF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AEF74E0-BC71-431B-8399-671DD09CF2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F9279FB-A4DA-4CAE-92B2-7A3454D27C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5F0507F-58DB-4D82-81B3-5A23DA32B5F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43308E9-FA6B-437B-A059-947C9E77A0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5566658-8638-452F-84A1-999E1053C4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1790212-359A-4D8D-8795-1ED3B7089E1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7417401-E638-4362-9519-107BA0CAFB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A9A3D68-A732-440C-B4F4-DB3C603EDC9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2C87E80-115C-402C-9DD9-562E25A0FE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7B6267D-EBC5-46F3-8563-8D6E4CD07E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CD0A0BC-37B8-4122-8225-2ABBE840F2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DD37F9C-B4F0-4FAC-AE64-EE5F5A4572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25F5174-CDE6-456D-96CB-08C5901C5F8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9458DB6-075A-484F-A987-4036B0BF4A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58B982B-B2CB-4119-AF7F-52EA1CBF78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9D4D208-6442-423B-8000-BE0EA2ED2FD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7939186-48B2-4C5E-8C20-3809D001BC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7790840-1770-4F1A-83EE-42882D5E6B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FCF06B0-A3C4-4BBF-952F-8FD646C804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B4C566B-99D6-40FF-A3A7-DC2B8BA2965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364F3FC-534F-43EA-A169-5B3349D1C2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7FD8FEB-3478-4DAE-B4CA-C843B322BA3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72010F5-A892-4E11-B703-E495878D97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4DCEF03-5875-4DEA-912A-D653E8A2E0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E118268-55D0-41FD-931C-7CAA5B40A5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A5CDB1B-AF1B-4F69-BE8E-C9C84DCC51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D6028A8-20F0-4F66-B8E3-8F3E4A88A6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F5B1C11-F0EF-42ED-B671-B0E3AFC9DC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1F6BFB3-8F13-48DC-B96A-D8FA4D29CA3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1E035A1-F5F5-472C-98F3-8325FC53F5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D126F24-862A-4F79-9AB9-58BC4BC19A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2A10EF1-C792-4A5A-9FA2-864E93C12CB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168FCEFD-42EB-44DC-9653-ABCB72AF79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3FB1F8D-EEA6-4A11-A871-013B3A7471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3E45009-507F-4DFF-8878-5C456C885A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97BC637E-2539-46FA-81A2-23E154DCC2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B085824D-D339-435C-91A4-E95944F3B4F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4BB3CEE5-18DC-4E74-9331-6269E9E60B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AC952A04-B4FC-4E2F-B35B-A2201B9813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EB2B2416-A1D3-4BD2-BAAB-02725B59C8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6C43BD5-A700-4C0E-8DBD-6326F93B4BE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FCACB045-8031-41C4-921C-425B5AB3AE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235CC0E-95DC-4CAE-BB88-A390636ED9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4103BE5-EA78-4182-A068-1F6B51F091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52FA72-7107-4195-90A2-E95D2084C47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B1BE368-46E8-44E8-AFCE-1922A87E12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F8EC871E-44AF-4AE6-A47C-116D547ED8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11985E62-0A5D-4EB2-9B5E-E054B347C2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196577A-6F85-4064-AF33-5FEF54A082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C90C2D9-51BE-4040-A62D-76E2FA4CEF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4B6E74D-8AF4-4200-8996-BB996A2EBA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5337FDD-71B9-4FB2-952D-B1A3E97564A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4A37D78-CBED-4080-8C8E-61294EBA63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7561F3E-E8C3-4643-8CED-E5B024DE7D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34845E8B-35CF-4486-8D4E-C526303DCD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1EE18C2-16B4-4A1F-9146-F09DD6635C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B26A0F8-6D8D-46C5-919B-3B472C1EAC8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60C5BAA-F433-45DA-8916-227285613B2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1AA1D32-A708-49B7-B5AA-B73ABD9354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F005B0C-C83E-4D24-AD1B-66D101C79F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D3387B2-B723-4FFE-93AE-53878C4B4B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E2C05CD-E2DB-4333-A472-80F2BB8C93C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65903665-317D-483C-A219-BE3EF8A1373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AC03E3-058A-46FD-8EC6-A162D6E99B04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17DA95-1870-48AA-9622-68846E7866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2E03EF-71E1-4EC1-9F45-F141F72975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549FDD3-4D76-49ED-9BF7-F4DF1F906E5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BDBD38-6B88-4597-8602-6E873CF5B1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AC0C4D-8EF4-4AB0-B678-9FE86AA7B43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6379F63-DF4E-40D0-942C-86F6CB43557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89D0D71-7CCE-4C4C-BF78-B43E9F2CC01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40BACFA-B519-4858-AFD5-DFAAC6384E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F952D74-8FFD-4B63-AFA4-78D8FE0A62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3BAF247-AEAA-4A2B-B368-B5443581C1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93DCAEB-A7E5-4C22-9362-C2DDE4838AE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87C52C-B7D9-4766-AD87-7BDD74CE4C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12C4ADD-4929-4BF5-8179-E4D8455E41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E757156-D7AC-4195-A6E4-7F842818A7A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635B4D3-DC87-4139-8842-B16FB1C13A6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2AC787B-1D51-4EE5-A3D4-E78DCFB53B9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02526C4-E14E-4095-BC0B-42AE754D99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2A8C763-1809-47F5-B3AB-731A1375D4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1296106-AE49-4023-9CAD-D4A6925F0A3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C419BD2-6535-4206-9FEA-99562A280A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67EAD3C-B698-4B03-B2FE-D03807C186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1E22530-0CF3-4A5D-B978-C2444DABF9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3A6597-969F-44EC-B61B-022FDC4E1E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3C07E44-6EE6-42ED-960B-FC09A38830A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8086978-F45D-4F34-BD1B-123BC9F84D7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C86C62D-517D-4607-84FC-330DD968A2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E9CF18E-95CA-461D-96E7-812B647865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8A65F47-E94E-435D-BB34-C08163895D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A604DC-82A0-4F1C-9898-C685FEFF143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6C35DF4-E168-4A57-8144-CA6961997D8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C3D6572-8E41-47F2-A28B-54E9C623FD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7DA88F0-EE5F-417D-A7CC-0D2964B5F90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C387E73-B63B-466E-92DB-1AB2B21092D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5FE90BE-7960-401B-BB3E-1A4896EE6E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A7815DA-05A3-4F2A-B318-CE92F681AA3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3F78391-8246-4EC0-9624-5ACD052DA4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FDA3F0C-9F8D-4FF7-A243-F319CA1BEB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9291086-D1C6-4867-A55B-17EA4F1861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D40E51E-D76E-4D22-B3E4-D824A02F63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08826EA-64D4-4CD8-99D7-A48EFA63DA2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BF059E1-1197-4E37-9DC7-D1A7D80FDF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B8FBA15-6CE6-42DC-9985-6BA5CE6285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7193695-07BB-4A44-AFF1-7774DEE2C5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0A855F4-414D-47D6-9314-71B9CFAAAD9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60E90E0-5D32-4D77-9599-CF5CD0F49E3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8FEDCE2-72F5-4647-834B-77BB5F415A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87EBEA0-647D-40FD-AB07-E39934C853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8FED725-E345-47D4-BF94-C6F43393F91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709B7D8-1F49-4690-B11E-61877E8959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DFA5950-7AF3-4C8D-BB3F-BC728F0EA6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9DCF8F9-A7A0-4700-834D-B6849DF0C8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44FF240-04C9-4E9B-8322-916AF3A8CE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357A0A8-C1A7-45EF-BE92-21E2F2FD94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BB2597F-D021-4563-80BE-460DAB4181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96E7028-54F4-4326-A631-64117C46A7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E4CDAE6-AD3F-47AC-B1D3-C016DA6EBE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7A5562C1-77A6-4807-A652-5C7FC90FC6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AE5B901-801E-4AD3-BD27-B717C19C4D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B2285BD-DFFE-47C9-A0FF-C9D3D78AF1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CA94241F-C35F-4ACD-A8EE-D70335BCA3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2E1E833-613F-4136-9405-9B217931EF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FFB6C17-616C-42C3-8503-15055D73543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C26B265F-D4CF-4DCA-8200-A8CB037C2B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5A0B7AD-F2E8-4D09-A855-D7359CC7110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ED571A2-C741-4DAF-BF46-1E531A1777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87C8E722-AD60-452A-9190-D32A64E00F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B9DD09B-4824-4DC6-B883-A03516B13E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1231BDE6-FA95-4C32-89E4-2FB0ECDF3F5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CC5389C-AD9E-4336-A6C4-8E9A241E644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8977D936-1D64-46F9-9BFF-124402C784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4638EE4-68A5-4A2B-854C-DE352178CE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6CB205D-59CC-4522-A248-24E5FFBA09C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1197320-F413-4E48-9115-346AEAA699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EFC0E8DE-32A7-48DA-9647-F4D45E591C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826297F-65C1-4204-890A-635E130121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C044A39-AFCA-4320-BF2A-CA4FEBD3D9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8F577A54-8F7A-4913-9460-45245587A2D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99366EA-C931-4CBF-9A54-FF37D5051E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4317D14A-1DBB-418E-BB58-1EF3A3AB21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98E2C312-1C5A-441A-A02C-B1389FCB7DC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A4D398FA-6317-43D0-A29D-CE1B10B06B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38060F3-E2CB-44C4-85CF-C4CBBFB8B7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39D95EA-8B40-45CB-AA70-6AACFDFA5B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4F371A1-C52E-487D-BBF8-67A9DED9DEA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A53228E-7F8D-4071-80EB-CC4670AEE2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A60C1C7-3359-47AC-BC9E-DC6DEF9AAC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560954B-2C67-456E-B29C-A2C1713E989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1883D905-1CA2-457E-93EA-3B670F8E7E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DF35A44C-E6DB-4D94-8BD6-3FC820F515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3E74BAF-7C43-4628-BF71-84A9625629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4B2958A-BA0E-47DF-BEC7-62E3E03D2F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0198DB1-C3D8-47E3-8DE9-1A30525E832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F988634-F19C-405B-A29D-2759E41D09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12B3C0C-2AEA-4531-B4CC-27698AD04B6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04B2C7B-04DD-4B71-AD03-D2ABCFB4607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6AAC0E6-19EE-4518-89E9-625E834519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8DB97D3-8324-4CF3-8227-902343325E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1374F98-7E05-42EA-9F63-34E1FFE89E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C43E091-CF9E-4005-93F6-0B49DAB181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98E60EF1-4FAC-45A5-BCF4-35B6D6FAFF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934BA16-2637-4708-9294-12BB9CCC15A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2BEF1D1E-F3B4-4547-B2C9-52A827BBF4A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C444500-C745-43CC-A0B7-E3E141C56AF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490EE5DA-75AE-48F6-890F-7BBECC7AC8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AB08BA0-38A6-4A61-8DA3-54EC6B580A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78E66AA-A8B9-4E66-AC1F-7797978616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801E303-2918-4BA1-82E2-89B853F9A3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5B61F70-EB5B-4A6B-995E-9E4D5934AF9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C5268E-65F0-420D-A60B-915C9C589AAB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67B7A0-B999-4190-A240-5CC0C55606A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8BE106-E906-49A5-B77C-1950755721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72300D-47A0-4157-AD7D-6884AC05C4E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75A30D-6613-4D42-8873-9FCB46AEA4C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CE27DEC-FE5B-468F-9E07-5E04573648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165D155-1C92-4931-B9B4-285F799148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E01B1DE-0B7E-4242-AE94-A9CEB25D06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CED64F4-4427-43C0-A478-FE0A65B120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242DDDA-053D-45E9-8C95-D332A5AB41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798367D-2762-4398-A939-B063C82609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0C1A335-EF8A-43D8-90D0-0D0E837C1EA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3EE271F-F8EB-4852-857B-DF78361511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31E22B9-7C80-4114-8710-E49F60156D1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41F54FC-EC02-4F81-A9FE-3E23D3EDBB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8526C30-35E1-4714-9ADF-22AEFFED2E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F52D0A3-53E9-4A02-A9BF-010547BC44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B168CF4-357A-4590-A54C-AF9739B87F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69E6589-886D-467C-B9BC-D97FF97B97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9FA23BA-CCED-4EF0-BF0D-A57C32DEE9D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2E89FB0-DF18-42BE-AD52-4DDE2A4C58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C4AB678-F1F7-46D7-BF7C-02CE1338946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95E5730-6E7E-4522-9391-ABB0B8402D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154C06C-F47F-4DD5-A982-FB8ED92CB7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1A86CA4-2C94-425F-8FA2-1C9E86B66C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26DA5C5-CD30-48F8-904C-580CFA6A788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AAE978A-A452-46E5-B149-329C94494FB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457582B-178D-4C7B-BDF1-31B4DCCFA3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734104C-354F-4638-8991-7F5D3BD8FE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7A935A7-C0F4-4202-BF30-15129D3488E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673311F-F1E3-4302-9B3F-50B815FBCD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80AD65-6CF5-493A-B44B-F4A477CED3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D82C3BE-4BAC-4D60-BDE6-77F5C58C5FD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0FF1CCA-726D-4968-81AD-9ADAB488F2E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8503B8B-75A2-4A19-B378-B291DBDFE8C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D924390-E79A-4FB2-97F7-19FBAD691E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B9CE6B6-B123-4F06-AC18-51845F2106C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B01DD05-167D-479F-83D6-40298BD340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75AE934-F5F7-4EFF-AC34-315464C79C7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CF90C36-9234-4FAA-A991-59506B5B287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5BF40FA-8A66-45C7-8174-3857A32FA57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C84CCD8-4055-42FB-B564-62378FAEE68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9E81690-7B1A-40AF-A00F-A4E1754CC4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0026A6E-0002-4D8B-9439-778F745C85F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786664E-9A30-4D61-BD97-B1194C96753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064F292-2A3C-444A-9316-B8F7603F30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1D4DF6D-B300-47F7-9A2B-284C241D1E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7793AB4-F06B-47FE-B18B-C35550AF7AF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B1EA516-C7F7-49DF-99DD-872ACE3BC40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FA44E6A-0EBB-413E-84CE-E16DD289B31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A448CA1-79D2-4A30-BB91-872D0A0DDF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DAD8D2F-A478-44EF-A153-92A5FE7687F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B9E35DA-220B-4A6D-8C53-F628E587E2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71851E0-DCE2-4CDD-9D23-2BC05A8687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F35DDAF-AC78-4215-B278-5B763A4631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5D6D3A9-1892-4B6B-A513-79EEBBD7D0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4859638-8509-4879-8C75-889BC7F712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15169402-31A5-498E-9C8E-EA4B927F68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5D0C2D1-41D0-43EC-87DA-515BE5876CC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94D46EA-AC82-47BC-AFCF-7B0C94C531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7F08BA0-3CB0-4E15-B14B-A270240C9FC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0DEDB4C-50FF-42C1-B911-DA8B7A73B0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2F401F9-EBAD-475B-9569-807E5364408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6F95629-AF4C-45A9-9908-963C0926ED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8E8505F-4E93-4D7A-919F-A18129DD41F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AE0BD9C-CC7B-4A57-9187-150575A49C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33A2AD1-8570-4031-8F38-5E85436549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5E3110DC-FF9A-48FF-A103-B9436A6AF0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DA5E721-49E9-4A15-BE84-55873A06D8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BC9531-203E-44C6-9D13-1CD7356199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BC0D1820-3591-45B0-98E9-92849A7C317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BB2B4C4-E83E-4863-BC02-2E19743AF4E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310DC5D-A59E-410D-B7F2-0558170BEE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52E51EC-D32A-4035-8397-AE408AC6DC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3DE5DE1-3B7F-48EF-B4C6-090489B9A88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79349B8-56ED-4DD6-8835-C63816A3EB5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1947A35-BFD5-4293-BB2E-BD59761C43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A891321-0AA8-45EC-A278-9F10CDD973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47694F1-14E1-49DC-8BA9-1C2C954A420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3CC98E3-8FCC-4B84-BE42-CE6BB4FE5D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6291A3C7-1645-46C3-9F6A-32161CBA85D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D0D6399-EBC2-4DD9-BE81-73EC88CA06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EC3D6732-6784-42C3-B166-34BACF5FFE9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A4F08D2-FBE6-401D-A5FB-929F5D479C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158A453-7FD6-446B-9536-AFE447D3485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D15D746-0077-4D4C-80B7-68380BF810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3E2C2AE-803F-402E-81D8-F159B7594E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E027F3A-45CF-4F01-AFEE-DD279EB3D2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D4404C5-DCD1-486C-9A11-4003BD1604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F1B1ACE-3662-4881-B32A-0A80D96442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1925066-1E88-48D8-B45E-0EEC31FEAF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878D06F-2764-446C-9AF0-C19959A8BE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FFD90AFF-1853-46AD-AC4B-E09B2F4F27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6DA770B-F95C-4FB0-91F6-D153B386CF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997310-D996-47BD-94D3-9810FE1CBD0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1F352F7-CA6B-4AB8-8A8E-A6115AC069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6011573-961A-4735-9AF2-EC178F75AE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A5D216A-742C-412A-9661-6FDFE867DD7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B51F1AC9-A661-4313-AABA-F3CF3D88E95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DB9947A-AA00-4AF4-B4AF-B7FE2277906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163B2C0C-7A57-422F-9E62-BB9048E7E6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FC2BDE93-65D7-4506-9713-291AFBE54CA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3D9340B-AE9F-4570-AF84-AA01C9FD47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7A316AE-A426-415E-98F7-F21F4D34389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FC8C462-0831-49AB-BDDA-F093D42DD6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4A3DA66-8908-44DA-811F-ACDDF3C2B65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CAFE35B-CD75-4E56-BB17-D483AB8631D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78E8949-10B0-423E-B13E-4647DCECB4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3F7C8CB7-9445-4C02-B33F-92BF848E40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E976AB-3901-4FBA-A1AE-9BA74456AD05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0B77E2-2A2A-4D36-AC72-A65C973526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AB1034-6EEE-480D-B907-8D2CF915EF1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4DC9847-59EB-454F-A3A6-0F19582BFA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CB96707-77D1-4C82-A4AD-6A870A87E75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E22D2-131B-4FC8-925D-96A6FF1B94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611441E-51D7-4D78-A269-7FFBD15A3E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0EA271F-7E9F-46E6-B54D-BFBE98CFAB4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F58DBB9-0C17-4CB3-B61D-86D6B1DC76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AD7AB7D-2159-4200-9CAC-C9EB9C50B2C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C3CE91C-9586-4BAB-9F14-195AE2E1A08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02EF2FD-94AB-43CF-8736-E270DE4857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391B8B2-FA70-44ED-B838-65C8778039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2D7409D-69C2-4214-9772-105B295633B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98F5999-DD0A-4C46-B4EA-5EFF7A99909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3E7B9C3-E10C-4121-9577-324A38BCB22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664F661-48DA-4E35-908D-9DC78E1CDB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AB89204-276E-4A2D-BEBA-E44FAC52C3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F79E472-BB0D-4916-A690-55E3B67ED70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788414E-0F72-4120-8EEA-9D3B65BE3E0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08AAEED-F166-409D-AC5F-3FE11E20A1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1E8DB3-BF7C-4D7A-8123-14BAD8CA156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8E4AEEC-EB47-41B6-AAB4-535BF9CC416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AC66DC4-BBF0-4A44-9085-E0720C59EDB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9FF49DD-15AD-4005-8AF3-FD7142F0C50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0B57616-9D3A-4932-B8B1-07D36139453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F77D0B-143E-4D79-97CE-6155A28FAE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FB976C6-4B06-46E3-A16C-383249AA06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38E2659-9C02-472A-9E53-167591E2FC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38FCEB2-6217-4C5A-AC87-4D34906B17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7782BF6-3B45-49CE-AD18-E6C41174262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8CC8428-F318-4839-B1CF-24A275F0556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EBC0E5C-1726-4C31-B7D5-C5306949CF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947CE22-0903-4B8B-BF3D-039860AB424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BE1D2D0-9BF4-40F5-BF8C-9CB051562C2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E9B2CED-F91D-4A2E-AE7A-DB9F3FABFFE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8676D52-64D0-43D9-8476-88035F163F0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72FB58-1510-4952-B099-59D255855F6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9BB789-E8B9-449D-B73D-89C5C36FBB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5AAA4DC-8508-44CF-9B8A-9AC56A1CBD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99A69F2-25BD-4398-9753-E3FF67C9D1E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C06B392-3F22-431F-87EC-8D8DD9057B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C0C4164-F956-47DC-B36E-0AE312815EB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2F51B93-60E1-43F8-81C7-05E3A7C3DB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50356EB-4A9B-43F9-9667-9E1D506E5D5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1F5B85D-8CD5-42A1-892D-568ADD5A322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7F41F8A-B7FC-477B-AB14-C9E7313A746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4AC43E2-39B0-497D-8CA1-801C90E05B3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37F325E-1940-47D6-832C-7AE2CB4421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5B9467C-BB25-48BC-B845-C10E497C20C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338DA73B-85AD-4247-96E4-9143FD4B4A2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71ADB611-E9DB-4C79-9258-377BE7F6F0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1E1D5C3-2243-4162-97F7-8ED80EDCF8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AD5AD9E-FC06-4821-9C77-B5E91B345D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539B35C-7F1F-47C7-9C8C-92E347A9844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0E17B4B-06F5-496E-ACED-51F210AB56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FE23DCD-2CF3-483B-8BC3-5E196E1CC7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DF1630D-771C-4758-80C0-EC16E2AEB6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A0797E7-B72C-4439-A1C2-F72513DA6ED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2F3C59E-53DD-445A-A84B-DA387E1AD19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B84E073-6CC9-4C0A-AA30-3A0549E01C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0844C1-E528-4A6C-8328-FE0F85CABD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686E7834-3A0F-4CBF-9921-FA89FA8D428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0AF4F47-5AC6-4F6E-9DD5-D87EA6D7BB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9024563-B126-4E31-BF08-EB254CBA48B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0065D40-D2EB-4B28-BB3E-7226410EC70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A8D6A40-5F13-4870-A8DD-51CF5791739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6762EBCF-D5D6-431D-9B6C-79E515818AA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6D660AE-20AB-44BA-B876-C2C99805405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A0EB0B85-6E38-407C-BE8C-689852C227C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B0873B22-C6C1-49D1-AF79-21BF9A05974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3694F6A-10BB-4551-A320-23456190614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8A4A6CD-208D-4FE6-97A9-7258F0F07C6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B2459D5E-4884-4F80-B603-FABDEB257F4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B8D10BBE-F8D6-44D7-AFDC-137A588D49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1907683-5360-4A4A-9B71-3ACE36BA3AB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2BF988F-5201-4C4D-878A-6E8506B4EBB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1B0178B-58CA-4AAA-BA41-A0DB27B8C5E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7B182EC2-7F83-4B82-8023-306AE13B994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62AB5114-004D-48CE-80E2-8AAF6FB5BA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C944DE4-7A4D-465F-9B8B-797E1CB23A2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E61687B-76EE-4E85-8E25-D54C6F217E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04BA80D-8C22-48D1-B520-37EB895078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FE707E8-CAB1-4A42-AC3B-020EBE6E03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3F149B2-B839-40BF-9F76-DB374BE7797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43636474-0178-4559-8DA3-317E93E9688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AAED5F0-62E4-426A-AFB1-EAB88E54883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27492E4-E74F-4C3A-B3F3-EB5E63C470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2744381-AB92-4C9F-A04F-5983BF2548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7512A9B-BCFA-453A-BCC8-91C8507D9E1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B823BA38-C9CA-473B-93C2-2CAA1D8AF32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A0F7B11-E89D-4B30-BA2E-18F2A06766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81E2AB9-28E1-4ACC-9896-0F9862CDFFF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96F06A0-F294-4735-B8BF-0ADD9C20DD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8C05DAE-2EF9-4B61-B614-3105CC9FDA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45DD69B-E349-4933-B88E-43C42B2CBD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A7AB0C48-A635-4E74-B3B8-D6E7BAAFB7C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778DB77-DC5F-4A4F-9D06-4E0AD21961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34E4301-4EEE-4427-B9EC-7243F0164C5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2D691008-7F88-4C16-90CC-71A503AA68A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D29142F1-3D54-4780-9680-AB8D820E865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2E8321F-AE8A-4F41-8E44-DB19417533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9094316-48D9-4349-B9B7-0A18C4EB3A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13DBE47-078C-4BA0-AE7B-24625509257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ABB681C-CDC3-4675-A935-18CD60B502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D22133B4-CDC5-40A0-967F-9F7A30026D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F0572AF-B439-412F-A4A7-AC84D0EE1FA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518EF11-A7F0-4EA6-909D-B2F7B51651A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E17F5544-B838-4C11-8E51-D2423A34609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981075</xdr:colOff>
      <xdr:row>46</xdr:row>
      <xdr:rowOff>0</xdr:rowOff>
    </xdr:from>
    <xdr:ext cx="65" cy="1607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8D344A-E165-47B6-9A44-CE448DCD44EB}"/>
            </a:ext>
          </a:extLst>
        </xdr:cNvPr>
        <xdr:cNvSpPr txBox="1"/>
      </xdr:nvSpPr>
      <xdr:spPr>
        <a:xfrm>
          <a:off x="6877050" y="12249150"/>
          <a:ext cx="65" cy="160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51D40F-0B7A-4D9F-8615-25101FA4CF1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14948B-402E-4035-AC3B-442719F761C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C62539E-D07F-4A0C-A6B8-0E63AD8791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18E6C6-4611-4251-85CB-BB2D3F34D6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A33E7EE-ED78-4615-9A70-94E6011D4DA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1C727D4-DB99-47C9-9DEB-7E255DA5DA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9B3B8DE-7135-4ADB-A785-05000F4415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2BB185A-30B5-4953-B525-A7A7BF23BF1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50E475A-C24F-477E-B16A-D48872035F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C67E252-DDEF-4C12-AC8A-5ED91A2AF59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E514D0F-4134-4770-9C10-EAA41E193D1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34DF9E2-3DED-432A-8F21-8FB37AEB5D3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9440067-BCF2-47A1-AAB6-AB67F11BCA4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731CF3E-FB92-45F9-97BE-2C317340DCE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2F2B10E-E319-4130-80F0-CB639FF43B2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AE90FD5-423A-48D8-831C-E177D9C8DA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A7D8315-E7D3-427E-AF99-C2B0268D95E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96576BB-C4EA-4B9E-B55A-AFBCABD56D0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28DBD86-8574-412E-ACF2-15E4AC4CC47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A1402B9-7722-4C24-AD84-3FECD0FA40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0BA9813-9B43-4E17-8BE5-DA3B2838CAE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5769DD-ABEB-4DBD-A421-5C51AAEE036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144FBC5-06D1-4AA4-933E-0FF96DA304A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26C7DA9-0EFE-4644-8048-5D7FF849DF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D050A7C-B112-4FF0-A92B-4F9DB5F8C6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58A8AD4-13FC-44B7-A3E7-FF3ABD374E4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5C8B6BF-D8BE-4857-8648-37C812DD78B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4D39EF6-556F-44BC-A223-DED53D768B1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9BA5889-A844-49F9-A369-8CA234650B8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DC14AF4-9B03-4BB3-B800-6F5AA2EFE4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A599F2F-2384-4BFC-8CD5-34EFCA750B3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72C086F-8B80-4B98-B152-CE49547F74E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00C732B-E175-417F-A625-C630383284A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13D8F03-D3FE-476F-AB81-487376EB35D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CE5E10F-704B-4A0B-A6E8-C1AA8BC8D60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11C1BE9-69CE-4069-857B-E0D0D2A692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B05B381-054E-445A-9853-72C87BE94D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AFD19B2-4F53-4A06-BEA9-298666180A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C086292-ABA9-420B-91AE-EEA3F8F2BDD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C03D3B9-7BE4-4307-88F5-49F808690D8C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32165C8-70D5-4833-8642-50EE8FB643F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6B4F58D-B7B5-4DF5-A714-3BA100D60DF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711A989-88E5-472D-ADB0-2F71D50BBD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E7E3F95-3A73-4E8D-92E2-0E8A2572E61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D8B4971-F6D5-4C02-A6B9-156D07FA724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6FE7F6A-051E-455F-A15A-EA48E063677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2D4C91A-206B-4033-B987-69BA84CFCB4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D84C72C-8A24-4E70-B533-E9EB15C44A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DF28C67-B5B6-4F16-8296-20868B3E646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3FF20304-0632-43CC-A0CB-5AD381B5C37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34B838D-3893-47D8-9F9D-CE699D2EF38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7B524D9-595A-4584-A1EB-1F4E428DCDC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908DF99-4979-4FC2-9955-154A1177799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178267B-6F60-4665-B229-776D7D52D9B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66884DB2-7E45-4ACE-AF00-5F092709D71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96BDD1B2-1416-4027-A3FA-1F1AAC71E60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A3F076B-3CD7-4EE4-8F82-9A6F007410F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95B4D87-2692-49C5-A045-13D6C4225D0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D830FBD1-EA68-4BE5-809D-994FC045697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912E51D-4F9B-49D0-84ED-5D05882633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8F93733-9F9A-421D-995E-7B9C94FBC6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828D913-F066-4C28-A862-3ECEEA797B4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73E5C24-CEC0-4B65-86D3-B4FD27F5928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6667E56-A529-4ADD-BF20-7938EE6C831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5186165-3DFF-4643-9291-58BE7F8F911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019A96B-545C-4E1D-B16A-9F97FCC9F78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F34E534-4E9F-457D-BE5D-1C5792B75C9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121797A3-71A8-4C83-81BD-379B9723711B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3F8B23C-B746-4242-A842-5CB276BA91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AFDC2F7-5569-4F1B-8649-98E676DA636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22EE103-DCD8-4636-9BD8-B462B01C7E2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246DBAB-B9A2-4A8D-A89A-C49516C2B19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E5C6D3C-0C26-4196-9276-887210EF59C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B95A41BA-DAEE-4456-8BC1-330B6D2693E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9E762E6-4AEB-46C0-BA0A-CA8A61A38A9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1B455A22-9787-4BA6-8A3D-3685534B59D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E409A3B-9110-4085-99ED-0E78F801E57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8A2952F-2F2B-403F-8137-CFB5F8887EA4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F945295-5832-4551-88EE-EF5D7A9527C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284C9019-E901-4338-8ACB-D24AEFF9E4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420EC65-AADD-4F61-BA72-C28D0DF8DC2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F9032BE0-FB48-41A2-AA22-4421A0A1F2AD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B0E6A76-CAC7-4A5A-B55D-6255F027B2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214EB9E-D3B2-42A0-BD5C-C31E1815FF5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C0B6DEF-9B49-4010-8143-5D7FEF24302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B21559E-18DA-4985-BF9B-A2B0EDEED802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3900B36B-DB11-436F-B7C1-2C7BE3D2D2F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D42FCEC-8E1A-4EC1-B7FF-F4E05810D58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0319776-892B-41B8-8A0B-1A6CD33374B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B3B6056-DE86-4A85-8420-AA6A7561A42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3624AF73-E91F-4952-A71F-0742ECCE1DB0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34916FF-7144-4186-B171-97E7421076F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2C31BCB-275E-4D90-A11F-75F732BC4BD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E489F3C-D974-4358-B6B7-0528D7AFAD56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EFD5966-AB41-44DB-9C36-3EC07041F75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5F36478-C8CA-4289-A636-1ACBFE1E3A2A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88033369-A421-4A2F-8DC0-BCD083814AF3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F78D452D-1D79-4850-87B9-E30627C5DA9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745A419-3397-49F0-9211-36D8A77066B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1FE22762-7512-49E3-AC11-14FF5C326C2E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158073-97E1-4B1D-A3A7-6A7434D4E85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288293A-DF80-4C93-A74A-28B0589B87D7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29B7E78-33EA-4AB1-BC49-B59B7369BC31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1D13497-22F4-4FBE-AB13-1D1AB8CF03D9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03FDF66-DFCC-4D78-B284-2895F296C348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8DB199D-7A13-4BF9-8F0C-520D1A8B0C6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E62FE7B-DD8B-43CE-A89C-DB531EB9467F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  <xdr:oneCellAnchor>
    <xdr:from>
      <xdr:col>14</xdr:col>
      <xdr:colOff>981075</xdr:colOff>
      <xdr:row>46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3578051-8FFC-48BC-9838-AF58C2CF7C35}"/>
            </a:ext>
          </a:extLst>
        </xdr:cNvPr>
        <xdr:cNvSpPr txBox="1"/>
      </xdr:nvSpPr>
      <xdr:spPr>
        <a:xfrm>
          <a:off x="6877050" y="1224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D265-DA0A-4294-999D-6680689FBDFC}">
  <sheetPr>
    <tabColor rgb="FF7030A0"/>
  </sheetPr>
  <dimension ref="A2:S50"/>
  <sheetViews>
    <sheetView view="pageBreakPreview" zoomScaleNormal="100" zoomScaleSheetLayoutView="100" workbookViewId="0">
      <selection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65" t="s">
        <v>124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ht="13.5" customHeight="1">
      <c r="A3" s="66" t="s">
        <v>125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0" t="s">
        <v>24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1" t="s">
        <v>25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1886516579.9287281</v>
      </c>
      <c r="F14" s="5"/>
      <c r="G14" s="29"/>
      <c r="H14" s="5"/>
      <c r="I14" s="5"/>
      <c r="J14" s="34">
        <f>J24</f>
        <v>4389137.83350241</v>
      </c>
      <c r="K14" s="5"/>
      <c r="L14" s="29"/>
      <c r="M14" s="5"/>
      <c r="N14" s="5"/>
      <c r="O14" s="34">
        <f>+O21+O22+O23+O24</f>
        <v>118191579.26863766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1725152812.3951099</v>
      </c>
      <c r="F15" s="5"/>
      <c r="G15" s="29">
        <f t="shared" ref="G15:G16" si="0">((E15/E14)-1)*100</f>
        <v>-8.5535303135111818</v>
      </c>
      <c r="H15" s="5"/>
      <c r="I15" s="5"/>
      <c r="J15" s="34">
        <f>J28</f>
        <v>4238021.5178836854</v>
      </c>
      <c r="K15" s="5"/>
      <c r="L15" s="29">
        <f t="shared" ref="L15:L16" si="1">((J15/J14)-1)*100</f>
        <v>-3.4429612682757349</v>
      </c>
      <c r="M15" s="5"/>
      <c r="N15" s="5"/>
      <c r="O15" s="34">
        <f>+O25+O26+O27+O28</f>
        <v>114329825.15253186</v>
      </c>
      <c r="P15" s="1"/>
      <c r="Q15" s="29">
        <f t="shared" ref="Q15:Q16" si="2">((O15/O14)-1)*100</f>
        <v>-3.267368233847201</v>
      </c>
      <c r="R15" s="5"/>
    </row>
    <row r="16" spans="1:19" ht="23.1" customHeight="1">
      <c r="A16" s="8">
        <v>2021</v>
      </c>
      <c r="E16" s="34">
        <f>+E29+E30+E31+E32</f>
        <v>1760371188.2682042</v>
      </c>
      <c r="F16" s="5"/>
      <c r="G16" s="29">
        <f t="shared" si="0"/>
        <v>2.0414641311802928</v>
      </c>
      <c r="H16" s="5"/>
      <c r="I16" s="5"/>
      <c r="J16" s="34">
        <f>J32</f>
        <v>4241633.6582026705</v>
      </c>
      <c r="K16" s="5"/>
      <c r="L16" s="29">
        <f t="shared" si="1"/>
        <v>8.5231759766735138E-2</v>
      </c>
      <c r="M16" s="5"/>
      <c r="N16" s="5"/>
      <c r="O16" s="34">
        <f>+O29+O30+O31+O32</f>
        <v>113385356.77994816</v>
      </c>
      <c r="P16" s="1"/>
      <c r="Q16" s="29">
        <f t="shared" si="2"/>
        <v>-0.82609097960540945</v>
      </c>
      <c r="R16" s="5"/>
    </row>
    <row r="17" spans="1:18" ht="23.1" customHeight="1">
      <c r="A17" s="8">
        <v>2022</v>
      </c>
      <c r="E17" s="34">
        <f>+E33+E34+E35+E36</f>
        <v>2124477483.5957804</v>
      </c>
      <c r="F17" s="5"/>
      <c r="G17" s="29">
        <f>((E17/E16)-1)*100</f>
        <v>20.683495489708182</v>
      </c>
      <c r="H17" s="5"/>
      <c r="I17" s="5"/>
      <c r="J17" s="34">
        <f>J36</f>
        <v>4358211.7356548253</v>
      </c>
      <c r="K17" s="5"/>
      <c r="L17" s="29">
        <f>((J17/J16)-1)*100</f>
        <v>2.7484239999536753</v>
      </c>
      <c r="M17" s="5"/>
      <c r="N17" s="5"/>
      <c r="O17" s="34">
        <f>+O33+O34+O35+O36</f>
        <v>121933615.35607117</v>
      </c>
      <c r="P17" s="1"/>
      <c r="Q17" s="29">
        <f>((O17/O16)-1)*100</f>
        <v>7.5391204110359489</v>
      </c>
      <c r="R17" s="5"/>
    </row>
    <row r="18" spans="1:18" ht="23.1" customHeight="1">
      <c r="A18" s="8">
        <v>2023</v>
      </c>
      <c r="E18" s="34">
        <f>+E37+E38+E39+E40</f>
        <v>2303975243.6704569</v>
      </c>
      <c r="F18" s="5"/>
      <c r="G18" s="29">
        <f>((E18/E17)-1)*100</f>
        <v>8.449030948111913</v>
      </c>
      <c r="H18" s="5"/>
      <c r="I18" s="5"/>
      <c r="J18" s="34">
        <f>J40</f>
        <v>4437585</v>
      </c>
      <c r="K18" s="5"/>
      <c r="L18" s="29">
        <f>((J18/J17)-1)*100</f>
        <v>1.8212346980716054</v>
      </c>
      <c r="M18" s="5"/>
      <c r="N18" s="5"/>
      <c r="O18" s="34">
        <f>+O37+O38+O39+O40</f>
        <v>126613130.99983732</v>
      </c>
      <c r="P18" s="1"/>
      <c r="Q18" s="29">
        <f>((O18/O17)-1)*100</f>
        <v>3.8377568237446313</v>
      </c>
      <c r="R18" s="5"/>
    </row>
    <row r="19" spans="1:18" ht="23.1" customHeight="1">
      <c r="A19" s="8">
        <v>2024</v>
      </c>
      <c r="E19" s="34">
        <f>+E41+E42+E43+E44</f>
        <v>2447977362.5496054</v>
      </c>
      <c r="F19" s="5"/>
      <c r="G19" s="29">
        <f>((E19/E18)-1)*100</f>
        <v>6.2501591227924536</v>
      </c>
      <c r="H19" s="5"/>
      <c r="I19" s="5"/>
      <c r="J19" s="34">
        <f>J44</f>
        <v>4515205</v>
      </c>
      <c r="K19" s="5"/>
      <c r="L19" s="29">
        <f>((J19/J18)-1)*100</f>
        <v>1.7491495937542512</v>
      </c>
      <c r="M19" s="5"/>
      <c r="N19" s="5"/>
      <c r="O19" s="34">
        <f>+O41+O42+O43+O44</f>
        <v>131178865.69092868</v>
      </c>
      <c r="P19" s="1"/>
      <c r="Q19" s="29">
        <f>((O19/O18)-1)*100</f>
        <v>3.6060514853686332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+'J2 Segmen 1'!E21+'J2 Segmen 2'!E21+'J2 Segmen 3'!E21+'J2 Segmen 4'!E21</f>
        <v>456622015.54071498</v>
      </c>
      <c r="G21" s="3">
        <f>(E21/E16-1)*100</f>
        <v>-74.061037888837248</v>
      </c>
      <c r="H21" s="4">
        <f>(E21/E19-1)*100</f>
        <v>-81.346967397397165</v>
      </c>
      <c r="J21" s="7">
        <f>+'J2 Segmen 1'!J21+'J2 Segmen 2'!J21+'J2 Segmen 3'!J21+'J2 Segmen 4'!J21</f>
        <v>4282208.8501865519</v>
      </c>
      <c r="L21" s="3">
        <f>(J21/J16-1)*100</f>
        <v>0.9565935027277872</v>
      </c>
      <c r="M21" s="4">
        <f>(J21/J19-1)*100</f>
        <v>-5.1602562854498935</v>
      </c>
      <c r="O21" s="7">
        <f>+'J2 Segmen 1'!O21+'J2 Segmen 2'!O21+'J2 Segmen 3'!O21+'J2 Segmen 4'!O21</f>
        <v>28823923.776659653</v>
      </c>
      <c r="Q21" s="3">
        <f>(O21/O16-1)*100</f>
        <v>-74.578795185519866</v>
      </c>
      <c r="R21" s="4">
        <f>(O21/O19-1)*100</f>
        <v>-78.027006389450065</v>
      </c>
    </row>
    <row r="22" spans="1:18" ht="23.1" hidden="1" customHeight="1">
      <c r="C22" s="8">
        <v>2</v>
      </c>
      <c r="E22" s="7">
        <f>+'J2 Segmen 1'!E22+'J2 Segmen 2'!E22+'J2 Segmen 3'!E22+'J2 Segmen 4'!E22</f>
        <v>467352441.0474425</v>
      </c>
      <c r="G22" s="3">
        <f>(E22/E17-1)*100</f>
        <v>-78.00153474649089</v>
      </c>
      <c r="H22" s="4">
        <f t="shared" ref="H22:H46" si="3">(E22/E21-1)*100</f>
        <v>2.3499579830860595</v>
      </c>
      <c r="J22" s="7">
        <f>+'J2 Segmen 1'!J22+'J2 Segmen 2'!J22+'J2 Segmen 3'!J22+'J2 Segmen 4'!J22</f>
        <v>4335351.4012870993</v>
      </c>
      <c r="L22" s="3">
        <f>(J22/J17-1)*100</f>
        <v>-0.52453473475609913</v>
      </c>
      <c r="M22" s="4">
        <f t="shared" ref="M22:M46" si="4">(J22/J21-1)*100</f>
        <v>1.2410079227740622</v>
      </c>
      <c r="O22" s="7">
        <f>+'J2 Segmen 1'!O22+'J2 Segmen 2'!O22+'J2 Segmen 3'!O22+'J2 Segmen 4'!O22</f>
        <v>29372384.671976045</v>
      </c>
      <c r="Q22" s="3">
        <f>(O22/O17-1)*100</f>
        <v>-75.91116724768419</v>
      </c>
      <c r="R22" s="4">
        <f t="shared" ref="R22:R46" si="5">(O22/O21-1)*100</f>
        <v>1.9027974801977265</v>
      </c>
    </row>
    <row r="23" spans="1:18" ht="23.1" hidden="1" customHeight="1">
      <c r="C23" s="8">
        <v>3</v>
      </c>
      <c r="E23" s="7">
        <f>+'J2 Segmen 1'!E23+'J2 Segmen 2'!E23+'J2 Segmen 3'!E23+'J2 Segmen 4'!E23</f>
        <v>476191823.8055141</v>
      </c>
      <c r="G23" s="3">
        <f>(E23/E18-1)*100</f>
        <v>-79.331730012563241</v>
      </c>
      <c r="H23" s="4">
        <f t="shared" si="3"/>
        <v>1.891374042737537</v>
      </c>
      <c r="J23" s="7">
        <f>+'J2 Segmen 1'!J23+'J2 Segmen 2'!J23+'J2 Segmen 3'!J23+'J2 Segmen 4'!J23</f>
        <v>4344949.0625053924</v>
      </c>
      <c r="L23" s="3">
        <f>(J23/J18-1)*100</f>
        <v>-2.087530435915208</v>
      </c>
      <c r="M23" s="4">
        <f t="shared" si="4"/>
        <v>0.22138139057064077</v>
      </c>
      <c r="O23" s="7">
        <f>+'J2 Segmen 1'!O23+'J2 Segmen 2'!O23+'J2 Segmen 3'!O23+'J2 Segmen 4'!O23</f>
        <v>29715900.36273253</v>
      </c>
      <c r="Q23" s="3">
        <f>(O23/O18-1)*100</f>
        <v>-76.530159132727931</v>
      </c>
      <c r="R23" s="4">
        <f t="shared" si="5"/>
        <v>1.1695192426246281</v>
      </c>
    </row>
    <row r="24" spans="1:18" ht="23.1" hidden="1" customHeight="1">
      <c r="C24" s="8">
        <v>4</v>
      </c>
      <c r="E24" s="7">
        <f>+'J2 Segmen 1'!E24+'J2 Segmen 2'!E24+'J2 Segmen 3'!E24+'J2 Segmen 4'!E24</f>
        <v>486350299.53505647</v>
      </c>
      <c r="G24" s="3">
        <f>(E24/E19-1)*100</f>
        <v>-80.1325654813852</v>
      </c>
      <c r="H24" s="4">
        <f t="shared" si="3"/>
        <v>2.1332738660568173</v>
      </c>
      <c r="J24" s="7">
        <f>+'J2 Segmen 1'!J24+'J2 Segmen 2'!J24+'J2 Segmen 3'!J24+'J2 Segmen 4'!J24</f>
        <v>4389137.83350241</v>
      </c>
      <c r="L24" s="3">
        <f>(J24/J19-1)*100</f>
        <v>-2.7920585332801062</v>
      </c>
      <c r="M24" s="4">
        <f t="shared" si="4"/>
        <v>1.0170147074529234</v>
      </c>
      <c r="O24" s="7">
        <f>+'J2 Segmen 1'!O24+'J2 Segmen 2'!O24+'J2 Segmen 3'!O24+'J2 Segmen 4'!O24</f>
        <v>30279370.457269438</v>
      </c>
      <c r="Q24" s="3">
        <f>(O24/O19-1)*100</f>
        <v>-76.917493303676792</v>
      </c>
      <c r="R24" s="4">
        <f t="shared" si="5"/>
        <v>1.8961905500382237</v>
      </c>
    </row>
    <row r="25" spans="1:18" ht="23.1" customHeight="1">
      <c r="A25" s="8">
        <v>2020</v>
      </c>
      <c r="C25" s="8">
        <v>1</v>
      </c>
      <c r="E25" s="7">
        <f>+'J2 Segmen 1'!E25+'J2 Segmen 2'!E25+'J2 Segmen 3'!E25+'J2 Segmen 4'!E25</f>
        <v>463786172.63870013</v>
      </c>
      <c r="G25" s="3">
        <f t="shared" ref="G25:G46" si="6">(E25/E21-1)*100</f>
        <v>1.5689469307566428</v>
      </c>
      <c r="H25" s="4">
        <f t="shared" si="3"/>
        <v>-4.6394804152330771</v>
      </c>
      <c r="J25" s="7">
        <f>+'J2 Segmen 1'!J25+'J2 Segmen 2'!J25+'J2 Segmen 3'!J25+'J2 Segmen 4'!J25</f>
        <v>4310516.5389486365</v>
      </c>
      <c r="L25" s="3">
        <f t="shared" ref="L25:L46" si="7">(J25/J21-1)*100</f>
        <v>0.6610534364957843</v>
      </c>
      <c r="M25" s="4">
        <f t="shared" si="4"/>
        <v>-1.7912696647085169</v>
      </c>
      <c r="O25" s="7">
        <f>+'J2 Segmen 1'!O25+'J2 Segmen 2'!O25+'J2 Segmen 3'!O25+'J2 Segmen 4'!O25</f>
        <v>29247658.356260933</v>
      </c>
      <c r="Q25" s="3">
        <f t="shared" ref="Q25:Q46" si="8">(O25/O21-1)*100</f>
        <v>1.4700794481853352</v>
      </c>
      <c r="R25" s="4">
        <f t="shared" si="5"/>
        <v>-3.4073102757022911</v>
      </c>
    </row>
    <row r="26" spans="1:18" ht="23.1" customHeight="1">
      <c r="C26" s="8">
        <v>2</v>
      </c>
      <c r="E26" s="7">
        <f>+'J2 Segmen 1'!E26+'J2 Segmen 2'!E26+'J2 Segmen 3'!E26+'J2 Segmen 4'!E26</f>
        <v>354081302.46284854</v>
      </c>
      <c r="G26" s="3">
        <f t="shared" si="6"/>
        <v>-24.236770504659766</v>
      </c>
      <c r="H26" s="4">
        <f t="shared" si="3"/>
        <v>-23.654191661577229</v>
      </c>
      <c r="J26" s="7">
        <f>+'J2 Segmen 1'!J26+'J2 Segmen 2'!J26+'J2 Segmen 3'!J26+'J2 Segmen 4'!J26</f>
        <v>4187255.920262469</v>
      </c>
      <c r="L26" s="3">
        <f t="shared" si="7"/>
        <v>-3.4159971664733613</v>
      </c>
      <c r="M26" s="4">
        <f t="shared" si="4"/>
        <v>-2.8595324382221676</v>
      </c>
      <c r="O26" s="7">
        <f>+'J2 Segmen 1'!O26+'J2 Segmen 2'!O26+'J2 Segmen 3'!O26+'J2 Segmen 4'!O26</f>
        <v>27236305.892527707</v>
      </c>
      <c r="Q26" s="3">
        <f t="shared" si="8"/>
        <v>-7.272405027046891</v>
      </c>
      <c r="R26" s="4">
        <f t="shared" si="5"/>
        <v>-6.8769692234272988</v>
      </c>
    </row>
    <row r="27" spans="1:18" ht="23.1" customHeight="1">
      <c r="C27" s="8">
        <v>3</v>
      </c>
      <c r="E27" s="7">
        <f>+'J2 Segmen 1'!E27+'J2 Segmen 2'!E27+'J2 Segmen 3'!E27+'J2 Segmen 4'!E27</f>
        <v>450214650.20252061</v>
      </c>
      <c r="G27" s="3">
        <f t="shared" si="6"/>
        <v>-5.4551910184839851</v>
      </c>
      <c r="H27" s="4">
        <f t="shared" si="3"/>
        <v>27.150077417532859</v>
      </c>
      <c r="J27" s="7">
        <f>+'J2 Segmen 1'!J27+'J2 Segmen 2'!J27+'J2 Segmen 3'!J27+'J2 Segmen 4'!J27</f>
        <v>4250553.7190935276</v>
      </c>
      <c r="L27" s="3">
        <f t="shared" si="7"/>
        <v>-2.172530495845082</v>
      </c>
      <c r="M27" s="4">
        <f t="shared" si="4"/>
        <v>1.5116773380092541</v>
      </c>
      <c r="O27" s="7">
        <f>+'J2 Segmen 1'!O27+'J2 Segmen 2'!O27+'J2 Segmen 3'!O27+'J2 Segmen 4'!O27</f>
        <v>28938496.588787161</v>
      </c>
      <c r="Q27" s="3">
        <f t="shared" si="8"/>
        <v>-2.6161205430622947</v>
      </c>
      <c r="R27" s="4">
        <f t="shared" si="5"/>
        <v>6.2497120680615081</v>
      </c>
    </row>
    <row r="28" spans="1:18" ht="23.1" customHeight="1">
      <c r="C28" s="8">
        <v>4</v>
      </c>
      <c r="E28" s="7">
        <f>+'J2 Segmen 1'!E28+'J2 Segmen 2'!E28+'J2 Segmen 3'!E28+'J2 Segmen 4'!E28</f>
        <v>457070687.09104067</v>
      </c>
      <c r="G28" s="3">
        <f t="shared" si="6"/>
        <v>-6.0202723164777927</v>
      </c>
      <c r="H28" s="4">
        <f t="shared" si="3"/>
        <v>1.5228373588989097</v>
      </c>
      <c r="J28" s="7">
        <f>+'J2 Segmen 1'!J28+'J2 Segmen 2'!J28+'J2 Segmen 3'!J28+'J2 Segmen 4'!J28</f>
        <v>4238021.5178836854</v>
      </c>
      <c r="L28" s="3">
        <f t="shared" si="7"/>
        <v>-3.4429612682757349</v>
      </c>
      <c r="M28" s="4">
        <f t="shared" si="4"/>
        <v>-0.29483690921366934</v>
      </c>
      <c r="O28" s="7">
        <f>+'J2 Segmen 1'!O28+'J2 Segmen 2'!O28+'J2 Segmen 3'!O28+'J2 Segmen 4'!O28</f>
        <v>28907364.314956076</v>
      </c>
      <c r="Q28" s="3">
        <f t="shared" si="8"/>
        <v>-4.5311580841799532</v>
      </c>
      <c r="R28" s="4">
        <f t="shared" si="5"/>
        <v>-0.10758082658359758</v>
      </c>
    </row>
    <row r="29" spans="1:18" ht="23.1" customHeight="1">
      <c r="A29" s="8">
        <v>2021</v>
      </c>
      <c r="C29" s="8">
        <v>1</v>
      </c>
      <c r="E29" s="7">
        <f>+'J2 Segmen 1'!E29+'J2 Segmen 2'!E29+'J2 Segmen 3'!E29+'J2 Segmen 4'!E29</f>
        <v>448106133.42371845</v>
      </c>
      <c r="G29" s="3">
        <f t="shared" si="6"/>
        <v>-3.3808768221291419</v>
      </c>
      <c r="H29" s="4">
        <f t="shared" si="3"/>
        <v>-1.9613057499652364</v>
      </c>
      <c r="J29" s="7">
        <f>+'J2 Segmen 1'!J29+'J2 Segmen 2'!J29+'J2 Segmen 3'!J29+'J2 Segmen 4'!J29</f>
        <v>4223953.2614475777</v>
      </c>
      <c r="L29" s="3">
        <f t="shared" si="7"/>
        <v>-2.008188037765235</v>
      </c>
      <c r="M29" s="4">
        <f t="shared" si="4"/>
        <v>-0.3319533979887157</v>
      </c>
      <c r="O29" s="7">
        <f>+'J2 Segmen 1'!O29+'J2 Segmen 2'!O29+'J2 Segmen 3'!O29+'J2 Segmen 4'!O29</f>
        <v>28283391.901944432</v>
      </c>
      <c r="Q29" s="3">
        <f t="shared" si="8"/>
        <v>-3.2969013880390974</v>
      </c>
      <c r="R29" s="4">
        <f t="shared" si="5"/>
        <v>-2.1585240570992315</v>
      </c>
    </row>
    <row r="30" spans="1:18" ht="23.1" customHeight="1">
      <c r="C30" s="8">
        <v>2</v>
      </c>
      <c r="E30" s="7">
        <f>+'J2 Segmen 1'!E30+'J2 Segmen 2'!E30+'J2 Segmen 3'!E30+'J2 Segmen 4'!E30</f>
        <v>424230000.51418811</v>
      </c>
      <c r="G30" s="3">
        <f t="shared" si="6"/>
        <v>19.811466339344431</v>
      </c>
      <c r="H30" s="4">
        <f t="shared" si="3"/>
        <v>-5.3282316684903801</v>
      </c>
      <c r="J30" s="7">
        <f>+'J2 Segmen 1'!J30+'J2 Segmen 2'!J30+'J2 Segmen 3'!J30+'J2 Segmen 4'!J30</f>
        <v>4176998.9974261806</v>
      </c>
      <c r="L30" s="3">
        <f t="shared" si="7"/>
        <v>-0.24495571877167777</v>
      </c>
      <c r="M30" s="4">
        <f t="shared" si="4"/>
        <v>-1.1116189293558953</v>
      </c>
      <c r="O30" s="7">
        <f>+'J2 Segmen 1'!O30+'J2 Segmen 2'!O30+'J2 Segmen 3'!O30+'J2 Segmen 4'!O30</f>
        <v>27708165.703481942</v>
      </c>
      <c r="Q30" s="3">
        <f t="shared" si="8"/>
        <v>1.7324662632890009</v>
      </c>
      <c r="R30" s="4">
        <f t="shared" si="5"/>
        <v>-2.0337949580331083</v>
      </c>
    </row>
    <row r="31" spans="1:18" ht="23.1" customHeight="1">
      <c r="C31" s="8">
        <v>3</v>
      </c>
      <c r="E31" s="7">
        <f>+'J2 Segmen 1'!E31+'J2 Segmen 2'!E31+'J2 Segmen 3'!E31+'J2 Segmen 4'!E31</f>
        <v>408485359.9928537</v>
      </c>
      <c r="G31" s="3">
        <f t="shared" si="6"/>
        <v>-9.2687544021270227</v>
      </c>
      <c r="H31" s="4">
        <f t="shared" si="3"/>
        <v>-3.7113453792167239</v>
      </c>
      <c r="J31" s="7">
        <f>+'J2 Segmen 1'!J31+'J2 Segmen 2'!J31+'J2 Segmen 3'!J31+'J2 Segmen 4'!J31</f>
        <v>4165178.6907563102</v>
      </c>
      <c r="L31" s="3">
        <f t="shared" si="7"/>
        <v>-2.0085625068967383</v>
      </c>
      <c r="M31" s="4">
        <f t="shared" si="4"/>
        <v>-0.28298562382116366</v>
      </c>
      <c r="O31" s="7">
        <f>+'J2 Segmen 1'!O31+'J2 Segmen 2'!O31+'J2 Segmen 3'!O31+'J2 Segmen 4'!O31</f>
        <v>28141147.176510058</v>
      </c>
      <c r="Q31" s="3">
        <f t="shared" si="8"/>
        <v>-2.7553242437136527</v>
      </c>
      <c r="R31" s="4">
        <f t="shared" si="5"/>
        <v>1.5626493563726029</v>
      </c>
    </row>
    <row r="32" spans="1:18" ht="23.1" customHeight="1">
      <c r="C32" s="8">
        <v>4</v>
      </c>
      <c r="E32" s="7">
        <f>+'J2 Segmen 1'!E32+'J2 Segmen 2'!E32+'J2 Segmen 3'!E32+'J2 Segmen 4'!E32</f>
        <v>479549694.33744395</v>
      </c>
      <c r="G32" s="3">
        <f t="shared" si="6"/>
        <v>4.9180592589447514</v>
      </c>
      <c r="H32" s="4">
        <f t="shared" si="3"/>
        <v>17.397033359000559</v>
      </c>
      <c r="J32" s="7">
        <f>+'J2 Segmen 1'!J32+'J2 Segmen 2'!J32+'J2 Segmen 3'!J32+'J2 Segmen 4'!J32</f>
        <v>4241633.6582026705</v>
      </c>
      <c r="L32" s="3">
        <f t="shared" si="7"/>
        <v>8.5231759766735138E-2</v>
      </c>
      <c r="M32" s="4">
        <f t="shared" si="4"/>
        <v>1.8355747285472956</v>
      </c>
      <c r="O32" s="7">
        <f>+'J2 Segmen 1'!O32+'J2 Segmen 2'!O32+'J2 Segmen 3'!O32+'J2 Segmen 4'!O32</f>
        <v>29252651.998011719</v>
      </c>
      <c r="Q32" s="3">
        <f t="shared" si="8"/>
        <v>1.194462695711751</v>
      </c>
      <c r="R32" s="4">
        <f t="shared" si="5"/>
        <v>3.9497495056969534</v>
      </c>
    </row>
    <row r="33" spans="1:18" ht="23.1" customHeight="1">
      <c r="A33" s="8">
        <v>2022</v>
      </c>
      <c r="C33" s="8">
        <v>1</v>
      </c>
      <c r="E33" s="7">
        <f>+'J2 Segmen 1'!E33+'J2 Segmen 2'!E33+'J2 Segmen 3'!E33+'J2 Segmen 4'!E33</f>
        <v>495466495.97515714</v>
      </c>
      <c r="G33" s="3">
        <f t="shared" si="6"/>
        <v>10.569005648190011</v>
      </c>
      <c r="H33" s="4">
        <f t="shared" si="3"/>
        <v>3.3191141242836508</v>
      </c>
      <c r="J33" s="7">
        <f>+'J2 Segmen 1'!J33+'J2 Segmen 2'!J33+'J2 Segmen 3'!J33+'J2 Segmen 4'!J33</f>
        <v>4281689.2662288034</v>
      </c>
      <c r="L33" s="3">
        <f t="shared" si="7"/>
        <v>1.3668712982264131</v>
      </c>
      <c r="M33" s="4">
        <f t="shared" si="4"/>
        <v>0.94434388383992651</v>
      </c>
      <c r="O33" s="7">
        <f>+'J2 Segmen 1'!O33+'J2 Segmen 2'!O33+'J2 Segmen 3'!O33+'J2 Segmen 4'!O33</f>
        <v>29881544.253598038</v>
      </c>
      <c r="Q33" s="3">
        <f t="shared" si="8"/>
        <v>5.6504974975923439</v>
      </c>
      <c r="R33" s="4">
        <f t="shared" si="5"/>
        <v>2.1498640725943874</v>
      </c>
    </row>
    <row r="34" spans="1:18" ht="23.1" customHeight="1">
      <c r="C34" s="8">
        <v>2</v>
      </c>
      <c r="E34" s="7">
        <f>+'J2 Segmen 1'!E34+'J2 Segmen 2'!E34+'J2 Segmen 3'!E34+'J2 Segmen 4'!E34</f>
        <v>531416793.24582648</v>
      </c>
      <c r="G34" s="3">
        <f t="shared" si="6"/>
        <v>25.266198194781751</v>
      </c>
      <c r="H34" s="4">
        <f t="shared" si="3"/>
        <v>7.2558482889773179</v>
      </c>
      <c r="J34" s="7">
        <f>+'J2 Segmen 1'!J34+'J2 Segmen 2'!J34+'J2 Segmen 3'!J34+'J2 Segmen 4'!J34</f>
        <v>4316237.6565332636</v>
      </c>
      <c r="L34" s="3">
        <f t="shared" si="7"/>
        <v>3.3334616358031255</v>
      </c>
      <c r="M34" s="4">
        <f t="shared" si="4"/>
        <v>0.806886912064253</v>
      </c>
      <c r="O34" s="7">
        <f>+'J2 Segmen 1'!O34+'J2 Segmen 2'!O34+'J2 Segmen 3'!O34+'J2 Segmen 4'!O34</f>
        <v>30330613.453845639</v>
      </c>
      <c r="Q34" s="3">
        <f t="shared" si="8"/>
        <v>9.4645303425269667</v>
      </c>
      <c r="R34" s="4">
        <f t="shared" si="5"/>
        <v>1.5028313009409766</v>
      </c>
    </row>
    <row r="35" spans="1:18" ht="23.1" customHeight="1">
      <c r="C35" s="8">
        <v>3</v>
      </c>
      <c r="E35" s="7">
        <f>+'J2 Segmen 1'!E35+'J2 Segmen 2'!E35+'J2 Segmen 3'!E35+'J2 Segmen 4'!E35</f>
        <v>542767194.74143243</v>
      </c>
      <c r="G35" s="3">
        <f t="shared" si="6"/>
        <v>32.873108292284449</v>
      </c>
      <c r="H35" s="4">
        <f t="shared" si="3"/>
        <v>2.135875576358659</v>
      </c>
      <c r="J35" s="7">
        <f>+'J2 Segmen 1'!J35+'J2 Segmen 2'!J35+'J2 Segmen 3'!J35+'J2 Segmen 4'!J35</f>
        <v>4334745.6834724629</v>
      </c>
      <c r="L35" s="3">
        <f t="shared" si="7"/>
        <v>4.0710616591904891</v>
      </c>
      <c r="M35" s="4">
        <f t="shared" si="4"/>
        <v>0.42879999694143134</v>
      </c>
      <c r="O35" s="7">
        <f>+'J2 Segmen 1'!O35+'J2 Segmen 2'!O35+'J2 Segmen 3'!O35+'J2 Segmen 4'!O35</f>
        <v>30688028.176066235</v>
      </c>
      <c r="Q35" s="3">
        <f t="shared" si="8"/>
        <v>9.0503808660725262</v>
      </c>
      <c r="R35" s="4">
        <f t="shared" si="5"/>
        <v>1.1783959555070611</v>
      </c>
    </row>
    <row r="36" spans="1:18" ht="23.1" customHeight="1">
      <c r="C36" s="8">
        <v>4</v>
      </c>
      <c r="E36" s="7">
        <f>+'J2 Segmen 1'!E36+'J2 Segmen 2'!E36+'J2 Segmen 3'!E36+'J2 Segmen 4'!E36</f>
        <v>554826999.63336432</v>
      </c>
      <c r="G36" s="3">
        <f t="shared" si="6"/>
        <v>15.69749833746117</v>
      </c>
      <c r="H36" s="4">
        <f t="shared" si="3"/>
        <v>2.2219111635287891</v>
      </c>
      <c r="J36" s="7">
        <f>+'J2 Segmen 1'!J36+'J2 Segmen 2'!J36+'J2 Segmen 3'!J36+'J2 Segmen 4'!J36</f>
        <v>4358211.7356548253</v>
      </c>
      <c r="L36" s="3">
        <f t="shared" si="7"/>
        <v>2.7484239999536753</v>
      </c>
      <c r="M36" s="4">
        <f t="shared" si="4"/>
        <v>0.54134784127783941</v>
      </c>
      <c r="O36" s="7">
        <f>+'J2 Segmen 1'!O36+'J2 Segmen 2'!O36+'J2 Segmen 3'!O36+'J2 Segmen 4'!O36</f>
        <v>31033429.472561277</v>
      </c>
      <c r="Q36" s="3">
        <f t="shared" si="8"/>
        <v>6.087576178291787</v>
      </c>
      <c r="R36" s="4">
        <f t="shared" si="5"/>
        <v>1.1255245678001069</v>
      </c>
    </row>
    <row r="37" spans="1:18" ht="23.1" customHeight="1">
      <c r="A37" s="8">
        <v>2023</v>
      </c>
      <c r="C37" s="8">
        <v>1</v>
      </c>
      <c r="E37" s="7">
        <f>+'J2 Segmen 1'!E37+'J2 Segmen 2'!E37+'J2 Segmen 3'!E37+'J2 Segmen 4'!E37</f>
        <v>560269271.78574622</v>
      </c>
      <c r="G37" s="3">
        <f t="shared" si="6"/>
        <v>13.079143864823163</v>
      </c>
      <c r="H37" s="4">
        <f t="shared" si="3"/>
        <v>0.98089533421736874</v>
      </c>
      <c r="J37" s="7">
        <f>+'J2 Segmen 1'!J37+'J2 Segmen 2'!J37+'J2 Segmen 3'!J37+'J2 Segmen 4'!J37</f>
        <v>4371171.5141391028</v>
      </c>
      <c r="L37" s="3">
        <f t="shared" si="7"/>
        <v>2.0898818748029457</v>
      </c>
      <c r="M37" s="4">
        <f t="shared" si="4"/>
        <v>0.297364590578586</v>
      </c>
      <c r="O37" s="7">
        <f>+'J2 Segmen 1'!O37+'J2 Segmen 2'!O37+'J2 Segmen 3'!O37+'J2 Segmen 4'!O37</f>
        <v>31260663.380223975</v>
      </c>
      <c r="Q37" s="3">
        <f t="shared" si="8"/>
        <v>4.6152873322799381</v>
      </c>
      <c r="R37" s="4">
        <f t="shared" si="5"/>
        <v>0.73222299798869628</v>
      </c>
    </row>
    <row r="38" spans="1:18" ht="23.1" customHeight="1">
      <c r="C38" s="8">
        <v>2</v>
      </c>
      <c r="E38" s="7">
        <f>+'J2 Segmen 1'!E38+'J2 Segmen 2'!E38+'J2 Segmen 3'!E38+'J2 Segmen 4'!E38</f>
        <v>568269154.4508729</v>
      </c>
      <c r="G38" s="3">
        <f t="shared" si="6"/>
        <v>6.9347377940310873</v>
      </c>
      <c r="H38" s="4">
        <f t="shared" si="3"/>
        <v>1.4278638983052927</v>
      </c>
      <c r="J38" s="7">
        <f>+'J2 Segmen 1'!J38+'J2 Segmen 2'!J38+'J2 Segmen 3'!J38+'J2 Segmen 4'!J38</f>
        <v>4389769.6285946704</v>
      </c>
      <c r="L38" s="3">
        <f t="shared" si="7"/>
        <v>1.7036126810604513</v>
      </c>
      <c r="M38" s="4">
        <f t="shared" si="4"/>
        <v>0.42547208215029109</v>
      </c>
      <c r="O38" s="7">
        <f>+'J2 Segmen 1'!O38+'J2 Segmen 2'!O38+'J2 Segmen 3'!O38+'J2 Segmen 4'!O38</f>
        <v>31509910.6968932</v>
      </c>
      <c r="Q38" s="3">
        <f t="shared" si="8"/>
        <v>3.8881417444527111</v>
      </c>
      <c r="R38" s="4">
        <f t="shared" si="5"/>
        <v>0.79731934552260686</v>
      </c>
    </row>
    <row r="39" spans="1:18" ht="23.1" customHeight="1">
      <c r="C39" s="8">
        <v>3</v>
      </c>
      <c r="E39" s="7">
        <f>+'J2 Segmen 1'!E39+'J2 Segmen 2'!E39+'J2 Segmen 3'!E39+'J2 Segmen 4'!E39</f>
        <v>584044353.82997549</v>
      </c>
      <c r="G39" s="3">
        <f t="shared" si="6"/>
        <v>7.6049472938774398</v>
      </c>
      <c r="H39" s="4">
        <f t="shared" si="3"/>
        <v>2.7760083853832329</v>
      </c>
      <c r="J39" s="7">
        <f>+'J2 Segmen 1'!J39+'J2 Segmen 2'!J39+'J2 Segmen 3'!J39+'J2 Segmen 4'!J39</f>
        <v>4414151</v>
      </c>
      <c r="L39" s="3">
        <f t="shared" si="7"/>
        <v>1.8318333375425988</v>
      </c>
      <c r="M39" s="4">
        <f t="shared" si="4"/>
        <v>0.55541346057230712</v>
      </c>
      <c r="O39" s="7">
        <f>+'J2 Segmen 1'!O39+'J2 Segmen 2'!O39+'J2 Segmen 3'!O39+'J2 Segmen 4'!O39</f>
        <v>31795367.840198405</v>
      </c>
      <c r="Q39" s="3">
        <f t="shared" si="8"/>
        <v>3.6083767186964266</v>
      </c>
      <c r="R39" s="4">
        <f t="shared" si="5"/>
        <v>0.90592812544323387</v>
      </c>
    </row>
    <row r="40" spans="1:18" ht="23.1" customHeight="1">
      <c r="C40" s="8">
        <v>4</v>
      </c>
      <c r="E40" s="7">
        <f>+'J2 Segmen 1'!E40+'J2 Segmen 2'!E40+'J2 Segmen 3'!E40+'J2 Segmen 4'!E40</f>
        <v>591392463.6038624</v>
      </c>
      <c r="G40" s="3">
        <f t="shared" si="6"/>
        <v>6.5904262039628403</v>
      </c>
      <c r="H40" s="4">
        <f t="shared" si="3"/>
        <v>1.2581424211535186</v>
      </c>
      <c r="J40" s="7">
        <f>+'J2 Segmen 1'!J40+'J2 Segmen 2'!J40+'J2 Segmen 3'!J40+'J2 Segmen 4'!J40</f>
        <v>4437585</v>
      </c>
      <c r="L40" s="3">
        <f t="shared" si="7"/>
        <v>1.8212346980716054</v>
      </c>
      <c r="M40" s="4">
        <f t="shared" si="4"/>
        <v>0.53088351531245248</v>
      </c>
      <c r="O40" s="7">
        <f>+'J2 Segmen 1'!O40+'J2 Segmen 2'!O40+'J2 Segmen 3'!O40+'J2 Segmen 4'!O40</f>
        <v>32047189.082521748</v>
      </c>
      <c r="Q40" s="3">
        <f t="shared" si="8"/>
        <v>3.2666696114163063</v>
      </c>
      <c r="R40" s="4">
        <f t="shared" si="5"/>
        <v>0.79200606701259613</v>
      </c>
    </row>
    <row r="41" spans="1:18" ht="23.1" customHeight="1">
      <c r="A41" s="8">
        <v>2024</v>
      </c>
      <c r="C41" s="8">
        <v>1</v>
      </c>
      <c r="E41" s="7">
        <f>+'J2 Segmen 1'!E41+'J2 Segmen 2'!E41+'J2 Segmen 3'!E41+'J2 Segmen 4'!E41</f>
        <v>594528216.63162601</v>
      </c>
      <c r="G41" s="3">
        <f t="shared" si="6"/>
        <v>6.1147285012947972</v>
      </c>
      <c r="H41" s="4">
        <f t="shared" si="3"/>
        <v>0.53023215897185505</v>
      </c>
      <c r="J41" s="7">
        <f>+'J2 Segmen 1'!J41+'J2 Segmen 2'!J41+'J2 Segmen 3'!J41+'J2 Segmen 4'!J41</f>
        <v>4443364</v>
      </c>
      <c r="L41" s="3">
        <f t="shared" si="7"/>
        <v>1.6515592130709411</v>
      </c>
      <c r="M41" s="4">
        <f t="shared" si="4"/>
        <v>0.13022849139792125</v>
      </c>
      <c r="O41" s="7">
        <f>+'J2 Segmen 1'!O41+'J2 Segmen 2'!O41+'J2 Segmen 3'!O41+'J2 Segmen 4'!O41</f>
        <v>32287649.765241358</v>
      </c>
      <c r="Q41" s="3">
        <f t="shared" si="8"/>
        <v>3.2852354171954978</v>
      </c>
      <c r="R41" s="4">
        <f t="shared" si="5"/>
        <v>0.75033314809740403</v>
      </c>
    </row>
    <row r="42" spans="1:18" ht="23.1" customHeight="1">
      <c r="C42" s="8">
        <v>2</v>
      </c>
      <c r="E42" s="7">
        <f>+'J2 Segmen 1'!E42+'J2 Segmen 2'!E42+'J2 Segmen 3'!E42+'J2 Segmen 4'!E42</f>
        <v>607103132.51470518</v>
      </c>
      <c r="G42" s="3">
        <f t="shared" si="6"/>
        <v>6.833729714110226</v>
      </c>
      <c r="H42" s="4">
        <f t="shared" si="3"/>
        <v>2.1151083382255464</v>
      </c>
      <c r="J42" s="7">
        <f>+'J2 Segmen 1'!J42+'J2 Segmen 2'!J42+'J2 Segmen 3'!J42+'J2 Segmen 4'!J42</f>
        <v>4463509.9658746812</v>
      </c>
      <c r="L42" s="3">
        <f t="shared" si="7"/>
        <v>1.6798224854368549</v>
      </c>
      <c r="M42" s="4">
        <f t="shared" si="4"/>
        <v>0.45339445237169151</v>
      </c>
      <c r="O42" s="7">
        <f>+'J2 Segmen 1'!O42+'J2 Segmen 2'!O42+'J2 Segmen 3'!O42+'J2 Segmen 4'!O42</f>
        <v>32610413.008309215</v>
      </c>
      <c r="Q42" s="3">
        <f t="shared" si="8"/>
        <v>3.4925592839732289</v>
      </c>
      <c r="R42" s="4">
        <f t="shared" si="5"/>
        <v>0.99964923249173943</v>
      </c>
    </row>
    <row r="43" spans="1:18" ht="23.1" customHeight="1">
      <c r="C43" s="8">
        <v>3</v>
      </c>
      <c r="E43" s="7">
        <f>+'J2 Segmen 1'!E43+'J2 Segmen 2'!E43+'J2 Segmen 3'!E43+'J2 Segmen 4'!E43</f>
        <v>618493070.97041321</v>
      </c>
      <c r="G43" s="3">
        <f t="shared" si="6"/>
        <v>5.8983049685411792</v>
      </c>
      <c r="H43" s="4">
        <f t="shared" si="3"/>
        <v>1.8761126150888652</v>
      </c>
      <c r="J43" s="7">
        <f>+'J2 Segmen 1'!J43+'J2 Segmen 2'!J43+'J2 Segmen 3'!J43+'J2 Segmen 4'!J43</f>
        <v>4489123.0833676122</v>
      </c>
      <c r="L43" s="3">
        <f t="shared" si="7"/>
        <v>1.6984485435050267</v>
      </c>
      <c r="M43" s="4">
        <f t="shared" si="4"/>
        <v>0.57383354554494392</v>
      </c>
      <c r="O43" s="7">
        <f>+'J2 Segmen 1'!O43+'J2 Segmen 2'!O43+'J2 Segmen 3'!O43+'J2 Segmen 4'!O43</f>
        <v>32987860.994156063</v>
      </c>
      <c r="Q43" s="3">
        <f t="shared" si="8"/>
        <v>3.7505247932688057</v>
      </c>
      <c r="R43" s="4">
        <f t="shared" si="5"/>
        <v>1.1574461990121687</v>
      </c>
    </row>
    <row r="44" spans="1:18" ht="23.1" customHeight="1">
      <c r="C44" s="8">
        <v>4</v>
      </c>
      <c r="E44" s="7">
        <f>+'J2 Segmen 1'!E44+'J2 Segmen 2'!E44+'J2 Segmen 3'!E44+'J2 Segmen 4'!E44</f>
        <v>627852942.43286109</v>
      </c>
      <c r="G44" s="3">
        <f t="shared" si="6"/>
        <v>6.1651916574678056</v>
      </c>
      <c r="H44" s="4">
        <f t="shared" si="3"/>
        <v>1.5133348944010416</v>
      </c>
      <c r="J44" s="7">
        <f>+'J2 Segmen 1'!J44+'J2 Segmen 2'!J44+'J2 Segmen 3'!J44+'J2 Segmen 4'!J44</f>
        <v>4515205</v>
      </c>
      <c r="L44" s="3">
        <f t="shared" si="7"/>
        <v>1.7491495937542512</v>
      </c>
      <c r="M44" s="4">
        <f t="shared" si="4"/>
        <v>0.58100248418275768</v>
      </c>
      <c r="O44" s="7">
        <f>+'J2 Segmen 1'!O44+'J2 Segmen 2'!O44+'J2 Segmen 3'!O44+'J2 Segmen 4'!O44</f>
        <v>33292941.923222054</v>
      </c>
      <c r="Q44" s="3">
        <f t="shared" si="8"/>
        <v>3.8872452666362856</v>
      </c>
      <c r="R44" s="4">
        <f t="shared" si="5"/>
        <v>0.92482786052734411</v>
      </c>
    </row>
    <row r="45" spans="1:18" ht="23.1" customHeight="1">
      <c r="A45" s="8">
        <v>2025</v>
      </c>
      <c r="C45" s="8" t="s">
        <v>20</v>
      </c>
      <c r="E45" s="7">
        <f>+'J2 Segmen 1'!E45+'J2 Segmen 2'!E45+'J2 Segmen 3'!E45+'J2 Segmen 4'!E45</f>
        <v>630004339.24299252</v>
      </c>
      <c r="G45" s="3">
        <f t="shared" si="6"/>
        <v>5.9671049445493063</v>
      </c>
      <c r="H45" s="4">
        <f t="shared" si="3"/>
        <v>0.3426593497826147</v>
      </c>
      <c r="J45" s="7">
        <f>+'J2 Segmen 1'!J45+'J2 Segmen 2'!J45+'J2 Segmen 3'!J45+'J2 Segmen 4'!J45</f>
        <v>4527325</v>
      </c>
      <c r="L45" s="3">
        <f t="shared" si="7"/>
        <v>1.8895818573495315</v>
      </c>
      <c r="M45" s="4">
        <f t="shared" si="4"/>
        <v>0.26842635052006791</v>
      </c>
      <c r="O45" s="7">
        <f>+'J2 Segmen 1'!O45+'J2 Segmen 2'!O45+'J2 Segmen 3'!O45+'J2 Segmen 4'!O45</f>
        <v>33616990.245518267</v>
      </c>
      <c r="Q45" s="3">
        <f t="shared" si="8"/>
        <v>4.1171794476908108</v>
      </c>
      <c r="R45" s="4">
        <f t="shared" si="5"/>
        <v>0.973324385221086</v>
      </c>
    </row>
    <row r="46" spans="1:18" ht="23.1" customHeight="1" thickBot="1">
      <c r="A46" s="27"/>
      <c r="B46" s="23"/>
      <c r="C46" s="27" t="s">
        <v>19</v>
      </c>
      <c r="D46" s="23"/>
      <c r="E46" s="24">
        <f>+'J2 Segmen 1'!E46+'J2 Segmen 2'!E46+'J2 Segmen 3'!E46+'J2 Segmen 4'!E46</f>
        <v>641411860.0164566</v>
      </c>
      <c r="F46" s="23"/>
      <c r="G46" s="32">
        <f t="shared" si="6"/>
        <v>5.6512189880556063</v>
      </c>
      <c r="H46" s="33">
        <f t="shared" si="3"/>
        <v>1.810705111518951</v>
      </c>
      <c r="I46" s="23"/>
      <c r="J46" s="24">
        <f>+'J2 Segmen 1'!J46+'J2 Segmen 2'!J46+'J2 Segmen 3'!J46+'J2 Segmen 4'!J46</f>
        <v>4556103</v>
      </c>
      <c r="K46" s="23"/>
      <c r="L46" s="32">
        <f t="shared" si="7"/>
        <v>2.0744444357294833</v>
      </c>
      <c r="M46" s="33">
        <f t="shared" si="4"/>
        <v>0.63565129519087549</v>
      </c>
      <c r="N46" s="23"/>
      <c r="O46" s="24">
        <f>+'J2 Segmen 1'!O46+'J2 Segmen 2'!O46+'J2 Segmen 3'!O46+'J2 Segmen 4'!O46</f>
        <v>33995479.827314019</v>
      </c>
      <c r="P46" s="25"/>
      <c r="Q46" s="32">
        <f t="shared" si="8"/>
        <v>4.247314557628834</v>
      </c>
      <c r="R46" s="33">
        <f t="shared" si="5"/>
        <v>1.1258877699386272</v>
      </c>
    </row>
    <row r="47" spans="1:18" ht="23.1" customHeight="1">
      <c r="A47" s="55" t="s">
        <v>21</v>
      </c>
    </row>
    <row r="48" spans="1:18" ht="29.1" customHeight="1">
      <c r="A48" s="67" t="s">
        <v>22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50" spans="1:18" ht="46.5" customHeight="1">
      <c r="A50" s="62" t="s">
        <v>23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</sheetData>
  <sheetProtection algorithmName="SHA-512" hashValue="7NCsj7cLSVm6VPTK25tRisKu1JQ04SZ9oXtiEtdgGpzgdHQjy7L4hCuvVgQL74q/UMF+oF3o7M4nFBjolJoaZQ==" saltValue="IwU9xgkkoN1tSpPvZaJRfg==" spinCount="100000" sheet="1" objects="1" scenarios="1"/>
  <mergeCells count="7">
    <mergeCell ref="A50:R50"/>
    <mergeCell ref="G8:H8"/>
    <mergeCell ref="L8:M8"/>
    <mergeCell ref="Q8:R8"/>
    <mergeCell ref="A2:R2"/>
    <mergeCell ref="A3:R3"/>
    <mergeCell ref="A48:Q4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821D-2304-4ABC-AE83-C53070B1CA6F}">
  <sheetPr>
    <tabColor rgb="FFFFFF0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463</v>
      </c>
      <c r="B11" s="35"/>
      <c r="C11" s="35" t="s">
        <v>44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45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116493167.376932</v>
      </c>
      <c r="F14" s="5"/>
      <c r="G14" s="29"/>
      <c r="H14" s="5"/>
      <c r="I14" s="5"/>
      <c r="J14" s="34">
        <f>J24</f>
        <v>96344</v>
      </c>
      <c r="K14" s="5"/>
      <c r="L14" s="29"/>
      <c r="M14" s="5"/>
      <c r="N14" s="5"/>
      <c r="O14" s="34">
        <f>+O21+O22+O23+O24</f>
        <v>3202060.3567137839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120618737.86633331</v>
      </c>
      <c r="F15" s="5"/>
      <c r="G15" s="29">
        <f t="shared" ref="G15:G16" si="0">((E15/E14)-1)*100</f>
        <v>3.5414699267746652</v>
      </c>
      <c r="H15" s="5"/>
      <c r="I15" s="5"/>
      <c r="J15" s="34">
        <f>J28</f>
        <v>98130</v>
      </c>
      <c r="K15" s="5"/>
      <c r="L15" s="29">
        <f t="shared" ref="L15:L16" si="1">((J15/J14)-1)*100</f>
        <v>1.8537739765839056</v>
      </c>
      <c r="M15" s="5"/>
      <c r="N15" s="5"/>
      <c r="O15" s="34">
        <f>+O25+O26+O27+O28</f>
        <v>3198689.988497973</v>
      </c>
      <c r="P15" s="1"/>
      <c r="Q15" s="29">
        <f t="shared" ref="Q15:Q16" si="2">((O15/O14)-1)*100</f>
        <v>-0.10525623630873726</v>
      </c>
      <c r="R15" s="5"/>
    </row>
    <row r="16" spans="1:19" ht="23.1" customHeight="1">
      <c r="A16" s="8">
        <v>2021</v>
      </c>
      <c r="E16" s="34">
        <f>+E29+E30+E31+E32</f>
        <v>127832408.3892532</v>
      </c>
      <c r="F16" s="5"/>
      <c r="G16" s="29">
        <f t="shared" si="0"/>
        <v>5.9805554680185002</v>
      </c>
      <c r="H16" s="5"/>
      <c r="I16" s="5"/>
      <c r="J16" s="34">
        <f>J32</f>
        <v>100396</v>
      </c>
      <c r="K16" s="5"/>
      <c r="L16" s="29">
        <f t="shared" si="1"/>
        <v>2.3091816977478752</v>
      </c>
      <c r="M16" s="5"/>
      <c r="N16" s="5"/>
      <c r="O16" s="34">
        <f>+O29+O30+O31+O32</f>
        <v>3249618.1156187239</v>
      </c>
      <c r="P16" s="1"/>
      <c r="Q16" s="29">
        <f t="shared" si="2"/>
        <v>1.5921557670134145</v>
      </c>
      <c r="R16" s="5"/>
    </row>
    <row r="17" spans="1:18" ht="23.1" customHeight="1">
      <c r="A17" s="8">
        <v>2022</v>
      </c>
      <c r="E17" s="34">
        <f>+E33+E34+E35+E36</f>
        <v>137229012.30222929</v>
      </c>
      <c r="F17" s="5"/>
      <c r="G17" s="29">
        <f>((E17/E16)-1)*100</f>
        <v>7.3507211757781965</v>
      </c>
      <c r="H17" s="5"/>
      <c r="I17" s="5"/>
      <c r="J17" s="34">
        <f>J36</f>
        <v>99948</v>
      </c>
      <c r="K17" s="5"/>
      <c r="L17" s="29">
        <f>((J17/J16)-1)*100</f>
        <v>-0.44623291764611661</v>
      </c>
      <c r="M17" s="5"/>
      <c r="N17" s="5"/>
      <c r="O17" s="34">
        <f>+O33+O34+O35+O36</f>
        <v>3458278.683517443</v>
      </c>
      <c r="P17" s="1"/>
      <c r="Q17" s="29">
        <f>((O17/O16)-1)*100</f>
        <v>6.421079661509399</v>
      </c>
      <c r="R17" s="5"/>
    </row>
    <row r="18" spans="1:18" ht="23.1" customHeight="1">
      <c r="A18" s="8">
        <v>2023</v>
      </c>
      <c r="E18" s="34">
        <f>+E37+E38+E39+E40</f>
        <v>147045998.55901152</v>
      </c>
      <c r="F18" s="5"/>
      <c r="G18" s="29">
        <f>((E18/E17)-1)*100</f>
        <v>7.153725070294592</v>
      </c>
      <c r="H18" s="5"/>
      <c r="I18" s="5"/>
      <c r="J18" s="34">
        <f>J40</f>
        <v>101633</v>
      </c>
      <c r="K18" s="5"/>
      <c r="L18" s="29">
        <f>((J18/J17)-1)*100</f>
        <v>1.6858766558610405</v>
      </c>
      <c r="M18" s="5"/>
      <c r="N18" s="5"/>
      <c r="O18" s="34">
        <f>+O37+O38+O39+O40</f>
        <v>3552388.6242091847</v>
      </c>
      <c r="P18" s="1"/>
      <c r="Q18" s="29">
        <f>((O18/O17)-1)*100</f>
        <v>2.7212942999730094</v>
      </c>
      <c r="R18" s="5"/>
    </row>
    <row r="19" spans="1:18" ht="23.1" customHeight="1">
      <c r="A19" s="8">
        <v>2024</v>
      </c>
      <c r="E19" s="34">
        <f>+E41+E42+E43+E44</f>
        <v>156467464.31680599</v>
      </c>
      <c r="F19" s="5"/>
      <c r="G19" s="29">
        <f>((E19/E18)-1)*100</f>
        <v>6.4071554820402055</v>
      </c>
      <c r="H19" s="5"/>
      <c r="I19" s="5"/>
      <c r="J19" s="34">
        <f>J44</f>
        <v>103975</v>
      </c>
      <c r="K19" s="5"/>
      <c r="L19" s="29">
        <f>((J19/J18)-1)*100</f>
        <v>2.3043696437180738</v>
      </c>
      <c r="M19" s="5"/>
      <c r="N19" s="5"/>
      <c r="O19" s="34">
        <f>+O41+O42+O43+O44</f>
        <v>3694159.9451821791</v>
      </c>
      <c r="P19" s="1"/>
      <c r="Q19" s="29">
        <f>((O19/O18)-1)*100</f>
        <v>3.9908730707793882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27919722.475473098</v>
      </c>
      <c r="G21" s="3">
        <f>(E21/E16-1)*100</f>
        <v>-78.159120345713291</v>
      </c>
      <c r="H21" s="4">
        <f>(E21/E19-1)*100</f>
        <v>-82.156212093433751</v>
      </c>
      <c r="J21" s="7">
        <v>92744</v>
      </c>
      <c r="L21" s="3">
        <f>(J21/J16-1)*100</f>
        <v>-7.6218176022949109</v>
      </c>
      <c r="M21" s="4">
        <f>(J21/J19-1)*100</f>
        <v>-10.801635008415488</v>
      </c>
      <c r="O21" s="7">
        <v>776677.19186331006</v>
      </c>
      <c r="Q21" s="3">
        <f>(O21/O16-1)*100</f>
        <v>-76.099431864613678</v>
      </c>
      <c r="R21" s="4">
        <f>(O21/O19-1)*100</f>
        <v>-78.97553967915681</v>
      </c>
    </row>
    <row r="22" spans="1:18" ht="23.1" hidden="1" customHeight="1">
      <c r="C22" s="8">
        <v>2</v>
      </c>
      <c r="E22" s="7">
        <v>29033495.249193199</v>
      </c>
      <c r="G22" s="3">
        <f>(E22/E17-1)*100</f>
        <v>-78.843034164488017</v>
      </c>
      <c r="H22" s="4">
        <f t="shared" ref="H22:H46" si="3">(E22/E21-1)*100</f>
        <v>3.9891971515781721</v>
      </c>
      <c r="J22" s="7">
        <v>95206</v>
      </c>
      <c r="L22" s="3">
        <f>(J22/J17-1)*100</f>
        <v>-4.7444671229039059</v>
      </c>
      <c r="M22" s="4">
        <f t="shared" ref="M22:M46" si="4">(J22/J21-1)*100</f>
        <v>2.6546191667385477</v>
      </c>
      <c r="O22" s="7">
        <v>813709.31847146305</v>
      </c>
      <c r="Q22" s="3">
        <f>(O22/O17-1)*100</f>
        <v>-76.470684032790757</v>
      </c>
      <c r="R22" s="4">
        <f t="shared" ref="R22:R46" si="5">(O22/O21-1)*100</f>
        <v>4.7680203559615331</v>
      </c>
    </row>
    <row r="23" spans="1:18" ht="23.1" hidden="1" customHeight="1">
      <c r="C23" s="8">
        <v>3</v>
      </c>
      <c r="E23" s="7">
        <v>29868933.263572901</v>
      </c>
      <c r="G23" s="3">
        <f>(E23/E18-1)*100</f>
        <v>-79.687353918994191</v>
      </c>
      <c r="H23" s="4">
        <f t="shared" si="3"/>
        <v>2.877497205242352</v>
      </c>
      <c r="J23" s="7">
        <v>93948</v>
      </c>
      <c r="L23" s="3">
        <f>(J23/J18-1)*100</f>
        <v>-7.5615203723200182</v>
      </c>
      <c r="M23" s="4">
        <f t="shared" si="4"/>
        <v>-1.3213452933638625</v>
      </c>
      <c r="O23" s="7">
        <v>807815.74254403496</v>
      </c>
      <c r="Q23" s="3">
        <f>(O23/O18-1)*100</f>
        <v>-77.259927671233683</v>
      </c>
      <c r="R23" s="4">
        <f t="shared" si="5"/>
        <v>-0.72428517083951149</v>
      </c>
    </row>
    <row r="24" spans="1:18" ht="23.1" hidden="1" customHeight="1">
      <c r="C24" s="8">
        <v>4</v>
      </c>
      <c r="E24" s="7">
        <v>29671016.3886928</v>
      </c>
      <c r="G24" s="3">
        <f>(E24/E19-1)*100</f>
        <v>-81.036941757670022</v>
      </c>
      <c r="H24" s="4">
        <f t="shared" si="3"/>
        <v>-0.66261782144551029</v>
      </c>
      <c r="J24" s="7">
        <v>96344</v>
      </c>
      <c r="L24" s="3">
        <f>(J24/J19-1)*100</f>
        <v>-7.3392642462130286</v>
      </c>
      <c r="M24" s="4">
        <f t="shared" si="4"/>
        <v>2.5503470004683448</v>
      </c>
      <c r="O24" s="7">
        <v>803858.10383497598</v>
      </c>
      <c r="Q24" s="3">
        <f>(O24/O19-1)*100</f>
        <v>-78.239759085598195</v>
      </c>
      <c r="R24" s="4">
        <f t="shared" si="5"/>
        <v>-0.48991849262497444</v>
      </c>
    </row>
    <row r="25" spans="1:18" ht="23.1" customHeight="1">
      <c r="A25" s="8">
        <v>2020</v>
      </c>
      <c r="C25" s="8">
        <v>1</v>
      </c>
      <c r="E25" s="7">
        <v>29093802.3809186</v>
      </c>
      <c r="G25" s="3">
        <f t="shared" ref="G25:G46" si="6">(E25/E21-1)*100</f>
        <v>4.2051990540984185</v>
      </c>
      <c r="H25" s="4">
        <f t="shared" si="3"/>
        <v>-1.9453799634385538</v>
      </c>
      <c r="J25" s="7">
        <v>94877</v>
      </c>
      <c r="L25" s="3">
        <f t="shared" ref="L25:L46" si="7">(J25/J21-1)*100</f>
        <v>2.299879237470881</v>
      </c>
      <c r="M25" s="4">
        <f t="shared" si="4"/>
        <v>-1.5226687702399766</v>
      </c>
      <c r="O25" s="7">
        <v>792740.433932452</v>
      </c>
      <c r="Q25" s="3">
        <f t="shared" ref="Q25:Q46" si="8">(O25/O21-1)*100</f>
        <v>2.068200564845335</v>
      </c>
      <c r="R25" s="4">
        <f t="shared" si="5"/>
        <v>-1.383038853435048</v>
      </c>
    </row>
    <row r="26" spans="1:18" ht="23.1" customHeight="1">
      <c r="C26" s="8">
        <v>2</v>
      </c>
      <c r="E26" s="7">
        <v>29479685.983193502</v>
      </c>
      <c r="G26" s="3">
        <f t="shared" si="6"/>
        <v>1.5368137048972885</v>
      </c>
      <c r="H26" s="4">
        <f t="shared" si="3"/>
        <v>1.3263429689341244</v>
      </c>
      <c r="J26" s="7">
        <v>92518</v>
      </c>
      <c r="L26" s="3">
        <f t="shared" si="7"/>
        <v>-2.8233514694452011</v>
      </c>
      <c r="M26" s="4">
        <f t="shared" si="4"/>
        <v>-2.4863770987699874</v>
      </c>
      <c r="O26" s="7">
        <v>795122.58872463997</v>
      </c>
      <c r="Q26" s="3">
        <f t="shared" si="8"/>
        <v>-2.2841977257600843</v>
      </c>
      <c r="R26" s="4">
        <f t="shared" si="5"/>
        <v>0.30049618894436581</v>
      </c>
    </row>
    <row r="27" spans="1:18" ht="23.1" customHeight="1">
      <c r="C27" s="8">
        <v>3</v>
      </c>
      <c r="E27" s="7">
        <v>31031260.325779401</v>
      </c>
      <c r="G27" s="3">
        <f t="shared" si="6"/>
        <v>3.8914247520986267</v>
      </c>
      <c r="H27" s="4">
        <f t="shared" si="3"/>
        <v>5.2631983375618585</v>
      </c>
      <c r="J27" s="7">
        <v>95570</v>
      </c>
      <c r="L27" s="3">
        <f t="shared" si="7"/>
        <v>1.7264869928045323</v>
      </c>
      <c r="M27" s="4">
        <f t="shared" si="4"/>
        <v>3.2988175274000664</v>
      </c>
      <c r="O27" s="7">
        <v>803531.30791578698</v>
      </c>
      <c r="Q27" s="3">
        <f t="shared" si="8"/>
        <v>-0.53037275737597422</v>
      </c>
      <c r="R27" s="4">
        <f t="shared" si="5"/>
        <v>1.0575374552789896</v>
      </c>
    </row>
    <row r="28" spans="1:18" ht="23.1" customHeight="1">
      <c r="C28" s="8">
        <v>4</v>
      </c>
      <c r="E28" s="7">
        <v>31013989.1764418</v>
      </c>
      <c r="G28" s="3">
        <f t="shared" si="6"/>
        <v>4.5262109331070555</v>
      </c>
      <c r="H28" s="4">
        <f t="shared" si="3"/>
        <v>-5.5657260311958723E-2</v>
      </c>
      <c r="J28" s="7">
        <v>98130</v>
      </c>
      <c r="L28" s="3">
        <f t="shared" si="7"/>
        <v>1.8537739765839056</v>
      </c>
      <c r="M28" s="4">
        <f t="shared" si="4"/>
        <v>2.6786648529873336</v>
      </c>
      <c r="O28" s="7">
        <v>807295.65792509401</v>
      </c>
      <c r="Q28" s="3">
        <f t="shared" si="8"/>
        <v>0.42763195067867521</v>
      </c>
      <c r="R28" s="4">
        <f t="shared" si="5"/>
        <v>0.46847583562998896</v>
      </c>
    </row>
    <row r="29" spans="1:18" ht="23.1" customHeight="1">
      <c r="A29" s="8">
        <v>2021</v>
      </c>
      <c r="C29" s="8">
        <v>1</v>
      </c>
      <c r="E29" s="7">
        <v>30717554.6413013</v>
      </c>
      <c r="G29" s="3">
        <f t="shared" si="6"/>
        <v>5.5810933171377197</v>
      </c>
      <c r="H29" s="4">
        <f t="shared" si="3"/>
        <v>-0.95580911392614265</v>
      </c>
      <c r="J29" s="7">
        <v>96853</v>
      </c>
      <c r="L29" s="3">
        <f t="shared" si="7"/>
        <v>2.0826965439463718</v>
      </c>
      <c r="M29" s="4">
        <f t="shared" si="4"/>
        <v>-1.3013349638234972</v>
      </c>
      <c r="O29" s="7">
        <v>804980.52867728099</v>
      </c>
      <c r="Q29" s="3">
        <f t="shared" si="8"/>
        <v>1.5440230144577072</v>
      </c>
      <c r="R29" s="4">
        <f t="shared" si="5"/>
        <v>-0.28677588255130448</v>
      </c>
    </row>
    <row r="30" spans="1:18" ht="23.1" customHeight="1">
      <c r="C30" s="8">
        <v>2</v>
      </c>
      <c r="E30" s="7">
        <v>30804643.7090647</v>
      </c>
      <c r="G30" s="3">
        <f t="shared" si="6"/>
        <v>4.4944770667725731</v>
      </c>
      <c r="H30" s="4">
        <f t="shared" si="3"/>
        <v>0.28351562740056568</v>
      </c>
      <c r="J30" s="7">
        <v>94260</v>
      </c>
      <c r="L30" s="3">
        <f t="shared" si="7"/>
        <v>1.8828768455868117</v>
      </c>
      <c r="M30" s="4">
        <f t="shared" si="4"/>
        <v>-2.6772531568459379</v>
      </c>
      <c r="O30" s="7">
        <v>806024.67250981403</v>
      </c>
      <c r="Q30" s="3">
        <f t="shared" si="8"/>
        <v>1.3711198675239178</v>
      </c>
      <c r="R30" s="4">
        <f t="shared" si="5"/>
        <v>0.12971044582268387</v>
      </c>
    </row>
    <row r="31" spans="1:18" ht="23.1" customHeight="1">
      <c r="C31" s="8">
        <v>3</v>
      </c>
      <c r="E31" s="7">
        <v>32218076.506332502</v>
      </c>
      <c r="G31" s="3">
        <f t="shared" si="6"/>
        <v>3.8245825921776833</v>
      </c>
      <c r="H31" s="4">
        <f t="shared" si="3"/>
        <v>4.5883757352203292</v>
      </c>
      <c r="J31" s="7">
        <v>97332</v>
      </c>
      <c r="L31" s="3">
        <f t="shared" si="7"/>
        <v>1.8436747933451958</v>
      </c>
      <c r="M31" s="4">
        <f t="shared" si="4"/>
        <v>3.259070655633356</v>
      </c>
      <c r="O31" s="7">
        <v>813987.12897615205</v>
      </c>
      <c r="Q31" s="3">
        <f t="shared" si="8"/>
        <v>1.3012338109744004</v>
      </c>
      <c r="R31" s="4">
        <f t="shared" si="5"/>
        <v>0.98786758493936144</v>
      </c>
    </row>
    <row r="32" spans="1:18" ht="23.1" customHeight="1">
      <c r="C32" s="8">
        <v>4</v>
      </c>
      <c r="E32" s="7">
        <v>34092133.532554701</v>
      </c>
      <c r="G32" s="3">
        <f t="shared" si="6"/>
        <v>9.9250191215358274</v>
      </c>
      <c r="H32" s="4">
        <f t="shared" si="3"/>
        <v>5.8167874356305882</v>
      </c>
      <c r="J32" s="7">
        <v>100396</v>
      </c>
      <c r="L32" s="3">
        <f t="shared" si="7"/>
        <v>2.3091816977478752</v>
      </c>
      <c r="M32" s="4">
        <f t="shared" si="4"/>
        <v>3.1479883286072319</v>
      </c>
      <c r="O32" s="7">
        <v>824625.78545547696</v>
      </c>
      <c r="Q32" s="3">
        <f t="shared" si="8"/>
        <v>2.146689055026596</v>
      </c>
      <c r="R32" s="4">
        <f t="shared" si="5"/>
        <v>1.3069809215173311</v>
      </c>
    </row>
    <row r="33" spans="1:18" ht="23.1" customHeight="1">
      <c r="A33" s="8">
        <v>2022</v>
      </c>
      <c r="C33" s="8">
        <v>1</v>
      </c>
      <c r="E33" s="7">
        <v>33588878.533168703</v>
      </c>
      <c r="G33" s="3">
        <f t="shared" si="6"/>
        <v>9.3475015358376332</v>
      </c>
      <c r="H33" s="4">
        <f t="shared" si="3"/>
        <v>-1.4761616456342885</v>
      </c>
      <c r="J33" s="7">
        <v>98761</v>
      </c>
      <c r="L33" s="3">
        <f t="shared" si="7"/>
        <v>1.9699957667805856</v>
      </c>
      <c r="M33" s="4">
        <f t="shared" si="4"/>
        <v>-1.6285509382843899</v>
      </c>
      <c r="O33" s="7">
        <v>833054.32546684402</v>
      </c>
      <c r="Q33" s="3">
        <f t="shared" si="8"/>
        <v>3.4875125284947073</v>
      </c>
      <c r="R33" s="4">
        <f t="shared" si="5"/>
        <v>1.0221048334926319</v>
      </c>
    </row>
    <row r="34" spans="1:18" ht="23.1" customHeight="1">
      <c r="C34" s="8">
        <v>2</v>
      </c>
      <c r="E34" s="7">
        <v>33729042.845844001</v>
      </c>
      <c r="G34" s="3">
        <f t="shared" si="6"/>
        <v>9.4933710787206813</v>
      </c>
      <c r="H34" s="4">
        <f t="shared" si="3"/>
        <v>0.41729381508490704</v>
      </c>
      <c r="J34" s="7">
        <v>99254</v>
      </c>
      <c r="L34" s="3">
        <f t="shared" si="7"/>
        <v>5.2981116061956213</v>
      </c>
      <c r="M34" s="4">
        <f t="shared" si="4"/>
        <v>0.49918490092242251</v>
      </c>
      <c r="O34" s="7">
        <v>862295.93470519502</v>
      </c>
      <c r="Q34" s="3">
        <f t="shared" si="8"/>
        <v>6.9813324721391679</v>
      </c>
      <c r="R34" s="4">
        <f t="shared" si="5"/>
        <v>3.5101683460996291</v>
      </c>
    </row>
    <row r="35" spans="1:18" ht="23.1" customHeight="1">
      <c r="C35" s="8">
        <v>3</v>
      </c>
      <c r="E35" s="7">
        <v>34020376.720216103</v>
      </c>
      <c r="G35" s="3">
        <f t="shared" si="6"/>
        <v>5.5940652246243117</v>
      </c>
      <c r="H35" s="4">
        <f t="shared" si="3"/>
        <v>0.86374782617941737</v>
      </c>
      <c r="J35" s="7">
        <v>99549</v>
      </c>
      <c r="L35" s="3">
        <f t="shared" si="7"/>
        <v>2.2777709283688719</v>
      </c>
      <c r="M35" s="4">
        <f t="shared" si="4"/>
        <v>0.29721724061497756</v>
      </c>
      <c r="O35" s="7">
        <v>891342.40255170804</v>
      </c>
      <c r="Q35" s="3">
        <f t="shared" si="8"/>
        <v>9.5032551279840014</v>
      </c>
      <c r="R35" s="4">
        <f t="shared" si="5"/>
        <v>3.3685033962781663</v>
      </c>
    </row>
    <row r="36" spans="1:18" ht="23.1" customHeight="1">
      <c r="C36" s="8">
        <v>4</v>
      </c>
      <c r="E36" s="7">
        <v>35890714.203000501</v>
      </c>
      <c r="G36" s="3">
        <f t="shared" si="6"/>
        <v>5.275647148126783</v>
      </c>
      <c r="H36" s="4">
        <f t="shared" si="3"/>
        <v>5.4976977420505113</v>
      </c>
      <c r="J36" s="7">
        <v>99948</v>
      </c>
      <c r="L36" s="3">
        <f t="shared" si="7"/>
        <v>-0.44623291764611661</v>
      </c>
      <c r="M36" s="4">
        <f t="shared" si="4"/>
        <v>0.40080764246752665</v>
      </c>
      <c r="O36" s="7">
        <v>871586.02079369605</v>
      </c>
      <c r="Q36" s="3">
        <f t="shared" si="8"/>
        <v>5.6947328311205858</v>
      </c>
      <c r="R36" s="4">
        <f t="shared" si="5"/>
        <v>-2.2164750270439293</v>
      </c>
    </row>
    <row r="37" spans="1:18" ht="23.1" customHeight="1">
      <c r="A37" s="8">
        <v>2023</v>
      </c>
      <c r="C37" s="8">
        <v>1</v>
      </c>
      <c r="E37" s="7">
        <v>36961961.5639911</v>
      </c>
      <c r="G37" s="3">
        <f t="shared" si="6"/>
        <v>10.042261540502185</v>
      </c>
      <c r="H37" s="4">
        <f t="shared" si="3"/>
        <v>2.9847479627503226</v>
      </c>
      <c r="J37" s="7">
        <v>99938</v>
      </c>
      <c r="L37" s="3">
        <f t="shared" si="7"/>
        <v>1.1917659804983716</v>
      </c>
      <c r="M37" s="4">
        <f t="shared" si="4"/>
        <v>-1.0005202705409832E-2</v>
      </c>
      <c r="O37" s="7">
        <v>872630.94931407797</v>
      </c>
      <c r="Q37" s="3">
        <f t="shared" si="8"/>
        <v>4.7507854694896601</v>
      </c>
      <c r="R37" s="4">
        <f t="shared" si="5"/>
        <v>0.11988816886143727</v>
      </c>
    </row>
    <row r="38" spans="1:18" ht="23.1" customHeight="1">
      <c r="C38" s="8">
        <v>2</v>
      </c>
      <c r="E38" s="7">
        <v>36556279.930385903</v>
      </c>
      <c r="G38" s="3">
        <f t="shared" si="6"/>
        <v>8.3822037211775289</v>
      </c>
      <c r="H38" s="4">
        <f t="shared" si="3"/>
        <v>-1.0975652168861538</v>
      </c>
      <c r="J38" s="7">
        <v>100422</v>
      </c>
      <c r="L38" s="3">
        <f t="shared" si="7"/>
        <v>1.1767787696213672</v>
      </c>
      <c r="M38" s="4">
        <f t="shared" si="4"/>
        <v>0.48430026616501642</v>
      </c>
      <c r="O38" s="7">
        <v>875668.73940584704</v>
      </c>
      <c r="Q38" s="3">
        <f t="shared" si="8"/>
        <v>1.5508370342977473</v>
      </c>
      <c r="R38" s="4">
        <f t="shared" si="5"/>
        <v>0.34811853672584991</v>
      </c>
    </row>
    <row r="39" spans="1:18" ht="23.1" customHeight="1">
      <c r="C39" s="8">
        <v>3</v>
      </c>
      <c r="E39" s="7">
        <v>36809817.071034499</v>
      </c>
      <c r="G39" s="3">
        <f t="shared" si="6"/>
        <v>8.1993223466006349</v>
      </c>
      <c r="H39" s="4">
        <f t="shared" si="3"/>
        <v>0.69355290289767613</v>
      </c>
      <c r="J39" s="7">
        <v>100824</v>
      </c>
      <c r="L39" s="3">
        <f t="shared" si="7"/>
        <v>1.2807763011180473</v>
      </c>
      <c r="M39" s="4">
        <f t="shared" si="4"/>
        <v>0.4003106888928798</v>
      </c>
      <c r="O39" s="7">
        <v>894392.80751194595</v>
      </c>
      <c r="Q39" s="3">
        <f t="shared" si="8"/>
        <v>0.34222594499098147</v>
      </c>
      <c r="R39" s="4">
        <f t="shared" si="5"/>
        <v>2.1382592827058566</v>
      </c>
    </row>
    <row r="40" spans="1:18" ht="23.1" customHeight="1">
      <c r="C40" s="8">
        <v>4</v>
      </c>
      <c r="E40" s="7">
        <v>36717939.993600003</v>
      </c>
      <c r="G40" s="3">
        <f t="shared" si="6"/>
        <v>2.3048462784013068</v>
      </c>
      <c r="H40" s="4">
        <f t="shared" si="3"/>
        <v>-0.24959938610179533</v>
      </c>
      <c r="J40" s="7">
        <v>101633</v>
      </c>
      <c r="L40" s="3">
        <f t="shared" si="7"/>
        <v>1.6858766558610405</v>
      </c>
      <c r="M40" s="4">
        <f t="shared" si="4"/>
        <v>0.80238832024122075</v>
      </c>
      <c r="O40" s="7">
        <v>909696.12797731406</v>
      </c>
      <c r="Q40" s="3">
        <f t="shared" si="8"/>
        <v>4.3725009665613435</v>
      </c>
      <c r="R40" s="4">
        <f t="shared" si="5"/>
        <v>1.7110290173217635</v>
      </c>
    </row>
    <row r="41" spans="1:18" ht="23.1" customHeight="1">
      <c r="A41" s="8">
        <v>2024</v>
      </c>
      <c r="C41" s="8">
        <v>1</v>
      </c>
      <c r="E41" s="7">
        <v>38697436.944096498</v>
      </c>
      <c r="G41" s="3">
        <f t="shared" si="6"/>
        <v>4.6953010789235972</v>
      </c>
      <c r="H41" s="4">
        <f t="shared" si="3"/>
        <v>5.3910893444499397</v>
      </c>
      <c r="J41" s="7">
        <v>101727</v>
      </c>
      <c r="L41" s="3">
        <f t="shared" si="7"/>
        <v>1.7901098681182281</v>
      </c>
      <c r="M41" s="4">
        <f t="shared" si="4"/>
        <v>9.2489644111659608E-2</v>
      </c>
      <c r="O41" s="7">
        <v>911544.62111595494</v>
      </c>
      <c r="Q41" s="3">
        <f t="shared" si="8"/>
        <v>4.4593504083787927</v>
      </c>
      <c r="R41" s="4">
        <f t="shared" si="5"/>
        <v>0.20319896741245458</v>
      </c>
    </row>
    <row r="42" spans="1:18" ht="23.1" customHeight="1">
      <c r="C42" s="8">
        <v>2</v>
      </c>
      <c r="E42" s="7">
        <v>38934679.090685003</v>
      </c>
      <c r="G42" s="3">
        <f t="shared" si="6"/>
        <v>6.5061301774367752</v>
      </c>
      <c r="H42" s="4">
        <f t="shared" si="3"/>
        <v>0.61306940542660282</v>
      </c>
      <c r="J42" s="7">
        <v>102330</v>
      </c>
      <c r="L42" s="3">
        <f t="shared" si="7"/>
        <v>1.8999820756407937</v>
      </c>
      <c r="M42" s="4">
        <f t="shared" si="4"/>
        <v>0.59276298327877175</v>
      </c>
      <c r="O42" s="7">
        <v>912842.03652830503</v>
      </c>
      <c r="Q42" s="3">
        <f t="shared" si="8"/>
        <v>4.2451323713668998</v>
      </c>
      <c r="R42" s="4">
        <f t="shared" si="5"/>
        <v>0.14233153071121496</v>
      </c>
    </row>
    <row r="43" spans="1:18" ht="23.1" customHeight="1">
      <c r="C43" s="8">
        <v>3</v>
      </c>
      <c r="E43" s="7">
        <v>39632423.331201598</v>
      </c>
      <c r="G43" s="3">
        <f t="shared" si="6"/>
        <v>7.6680801067827042</v>
      </c>
      <c r="H43" s="4">
        <f t="shared" si="3"/>
        <v>1.7920893578997843</v>
      </c>
      <c r="J43" s="7">
        <v>103252</v>
      </c>
      <c r="L43" s="3">
        <f t="shared" si="7"/>
        <v>2.4081567880663401</v>
      </c>
      <c r="M43" s="4">
        <f t="shared" si="4"/>
        <v>0.90100654744453834</v>
      </c>
      <c r="O43" s="7">
        <v>927749.52420568105</v>
      </c>
      <c r="Q43" s="3">
        <f t="shared" si="8"/>
        <v>3.7295376722145113</v>
      </c>
      <c r="R43" s="4">
        <f t="shared" si="5"/>
        <v>1.6330851429751991</v>
      </c>
    </row>
    <row r="44" spans="1:18" ht="23.1" customHeight="1">
      <c r="C44" s="8">
        <v>4</v>
      </c>
      <c r="E44" s="7">
        <v>39202924.950822897</v>
      </c>
      <c r="G44" s="3">
        <f t="shared" si="6"/>
        <v>6.7677679021645343</v>
      </c>
      <c r="H44" s="4">
        <f t="shared" si="3"/>
        <v>-1.0837045637846932</v>
      </c>
      <c r="J44" s="7">
        <v>103975</v>
      </c>
      <c r="L44" s="3">
        <f t="shared" si="7"/>
        <v>2.3043696437180738</v>
      </c>
      <c r="M44" s="4">
        <f t="shared" si="4"/>
        <v>0.70022856700111547</v>
      </c>
      <c r="O44" s="7">
        <v>942023.76333223796</v>
      </c>
      <c r="Q44" s="3">
        <f t="shared" si="8"/>
        <v>3.5536740633164587</v>
      </c>
      <c r="R44" s="4">
        <f t="shared" si="5"/>
        <v>1.5385875987140141</v>
      </c>
    </row>
    <row r="45" spans="1:18" ht="23.1" customHeight="1">
      <c r="A45" s="8">
        <v>2025</v>
      </c>
      <c r="C45" s="8" t="s">
        <v>20</v>
      </c>
      <c r="E45" s="7">
        <v>41196040.560784727</v>
      </c>
      <c r="G45" s="3">
        <f t="shared" si="6"/>
        <v>6.4567677190036754</v>
      </c>
      <c r="H45" s="4">
        <f t="shared" si="3"/>
        <v>5.0840992412225505</v>
      </c>
      <c r="J45" s="7">
        <v>104911</v>
      </c>
      <c r="L45" s="3">
        <f t="shared" si="7"/>
        <v>3.1299458354222542</v>
      </c>
      <c r="M45" s="4">
        <f t="shared" si="4"/>
        <v>0.90021639817263743</v>
      </c>
      <c r="O45" s="7">
        <v>962115.84770796611</v>
      </c>
      <c r="Q45" s="3">
        <f t="shared" si="8"/>
        <v>5.5478607871219277</v>
      </c>
      <c r="R45" s="4">
        <f t="shared" si="5"/>
        <v>2.1328638573464564</v>
      </c>
    </row>
    <row r="46" spans="1:18" ht="23.1" customHeight="1" thickBot="1">
      <c r="A46" s="27"/>
      <c r="B46" s="23"/>
      <c r="C46" s="27" t="s">
        <v>19</v>
      </c>
      <c r="D46" s="23"/>
      <c r="E46" s="24">
        <v>41782493.426416032</v>
      </c>
      <c r="F46" s="23"/>
      <c r="G46" s="32">
        <f t="shared" si="6"/>
        <v>7.314338790613939</v>
      </c>
      <c r="H46" s="33">
        <f t="shared" si="3"/>
        <v>1.4235660943337392</v>
      </c>
      <c r="I46" s="23"/>
      <c r="J46" s="24">
        <v>105194</v>
      </c>
      <c r="K46" s="23"/>
      <c r="L46" s="32">
        <f t="shared" si="7"/>
        <v>2.7987882341444337</v>
      </c>
      <c r="M46" s="33">
        <f t="shared" si="4"/>
        <v>0.26975245684437432</v>
      </c>
      <c r="N46" s="23"/>
      <c r="O46" s="24">
        <v>973938.1351937179</v>
      </c>
      <c r="P46" s="25"/>
      <c r="Q46" s="32">
        <f t="shared" si="8"/>
        <v>6.6929541169874041</v>
      </c>
      <c r="R46" s="33">
        <f t="shared" si="5"/>
        <v>1.228780038694488</v>
      </c>
    </row>
  </sheetData>
  <sheetProtection algorithmName="SHA-512" hashValue="DmQ/AqDi3OPawAnL/sm/8lEu2Vl/5UunnIjLxmgu0wnloCMHDiaXxoeGO+sd15jh6PQxM30GxQn+zojjZnWjqA==" saltValue="kqn932r5ESKsmoouvPYMg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1E9F-A432-43E7-9557-D73525744A5B}">
  <sheetPr>
    <tabColor rgb="FFFFFF00"/>
  </sheetPr>
  <dimension ref="A2:S46"/>
  <sheetViews>
    <sheetView view="pageBreakPreview" topLeftCell="A4" zoomScaleNormal="100" zoomScaleSheetLayoutView="100" workbookViewId="0">
      <pane ySplit="9" topLeftCell="A37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464</v>
      </c>
      <c r="B11" s="35"/>
      <c r="C11" s="35" t="s">
        <v>46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47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123866430.87385489</v>
      </c>
      <c r="F14" s="5"/>
      <c r="G14" s="29"/>
      <c r="H14" s="5"/>
      <c r="I14" s="5"/>
      <c r="J14" s="34">
        <f>J24</f>
        <v>141954</v>
      </c>
      <c r="K14" s="5"/>
      <c r="L14" s="29"/>
      <c r="M14" s="5"/>
      <c r="N14" s="5"/>
      <c r="O14" s="34">
        <f>+O21+O22+O23+O24</f>
        <v>5443095.8410774693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122551455.16272579</v>
      </c>
      <c r="F15" s="5"/>
      <c r="G15" s="29">
        <f t="shared" ref="G15:G16" si="0">((E15/E14)-1)*100</f>
        <v>-1.0616078156544861</v>
      </c>
      <c r="H15" s="5"/>
      <c r="I15" s="5"/>
      <c r="J15" s="34">
        <f>J28</f>
        <v>143879</v>
      </c>
      <c r="K15" s="5"/>
      <c r="L15" s="29">
        <f t="shared" ref="L15:L16" si="1">((J15/J14)-1)*100</f>
        <v>1.3560730941009069</v>
      </c>
      <c r="M15" s="5"/>
      <c r="N15" s="5"/>
      <c r="O15" s="34">
        <f>+O25+O26+O27+O28</f>
        <v>5482534.4538491294</v>
      </c>
      <c r="P15" s="1"/>
      <c r="Q15" s="29">
        <f t="shared" ref="Q15:Q16" si="2">((O15/O14)-1)*100</f>
        <v>0.72456215953480285</v>
      </c>
      <c r="R15" s="5"/>
    </row>
    <row r="16" spans="1:19" ht="23.1" customHeight="1">
      <c r="A16" s="8">
        <v>2021</v>
      </c>
      <c r="E16" s="34">
        <f>+E29+E30+E31+E32</f>
        <v>123437155.14490689</v>
      </c>
      <c r="F16" s="5"/>
      <c r="G16" s="29">
        <f t="shared" si="0"/>
        <v>0.72271682209326116</v>
      </c>
      <c r="H16" s="5"/>
      <c r="I16" s="5"/>
      <c r="J16" s="34">
        <f>J32</f>
        <v>147685</v>
      </c>
      <c r="K16" s="5"/>
      <c r="L16" s="29">
        <f t="shared" si="1"/>
        <v>2.6452783241473821</v>
      </c>
      <c r="M16" s="5"/>
      <c r="N16" s="5"/>
      <c r="O16" s="34">
        <f>+O29+O30+O31+O32</f>
        <v>5572671.4179652696</v>
      </c>
      <c r="P16" s="1"/>
      <c r="Q16" s="29">
        <f t="shared" si="2"/>
        <v>1.6440747408866363</v>
      </c>
      <c r="R16" s="5"/>
    </row>
    <row r="17" spans="1:18" ht="23.1" customHeight="1">
      <c r="A17" s="8">
        <v>2022</v>
      </c>
      <c r="E17" s="34">
        <f>+E33+E34+E35+E36</f>
        <v>144920262.14028662</v>
      </c>
      <c r="F17" s="5"/>
      <c r="G17" s="29">
        <f>((E17/E16)-1)*100</f>
        <v>17.40408466977388</v>
      </c>
      <c r="H17" s="5"/>
      <c r="I17" s="5"/>
      <c r="J17" s="34">
        <f>J36</f>
        <v>154867</v>
      </c>
      <c r="K17" s="5"/>
      <c r="L17" s="29">
        <f>((J17/J16)-1)*100</f>
        <v>4.86305311981583</v>
      </c>
      <c r="M17" s="5"/>
      <c r="N17" s="5"/>
      <c r="O17" s="34">
        <f>+O33+O34+O35+O36</f>
        <v>5820634.3594935499</v>
      </c>
      <c r="P17" s="1"/>
      <c r="Q17" s="29">
        <f>((O17/O16)-1)*100</f>
        <v>4.4496242991986401</v>
      </c>
      <c r="R17" s="5"/>
    </row>
    <row r="18" spans="1:18" ht="23.1" customHeight="1">
      <c r="A18" s="8">
        <v>2023</v>
      </c>
      <c r="E18" s="34">
        <f>+E37+E38+E39+E40</f>
        <v>155080576.77371368</v>
      </c>
      <c r="F18" s="5"/>
      <c r="G18" s="29">
        <f>((E18/E17)-1)*100</f>
        <v>7.010968986235766</v>
      </c>
      <c r="H18" s="5"/>
      <c r="I18" s="5"/>
      <c r="J18" s="34">
        <f>J40</f>
        <v>155200</v>
      </c>
      <c r="K18" s="5"/>
      <c r="L18" s="29">
        <f>((J18/J17)-1)*100</f>
        <v>0.21502321346704711</v>
      </c>
      <c r="M18" s="5"/>
      <c r="N18" s="5"/>
      <c r="O18" s="34">
        <f>+O37+O38+O39+O40</f>
        <v>6032013.4819641402</v>
      </c>
      <c r="P18" s="1"/>
      <c r="Q18" s="29">
        <f>((O18/O17)-1)*100</f>
        <v>3.6315478591405936</v>
      </c>
      <c r="R18" s="5"/>
    </row>
    <row r="19" spans="1:18" ht="23.1" customHeight="1">
      <c r="A19" s="8">
        <v>2024</v>
      </c>
      <c r="E19" s="34">
        <f>+E41+E42+E43+E44</f>
        <v>163337206.87976259</v>
      </c>
      <c r="F19" s="5"/>
      <c r="G19" s="29">
        <f>((E19/E18)-1)*100</f>
        <v>5.3240904037238579</v>
      </c>
      <c r="H19" s="5"/>
      <c r="I19" s="5"/>
      <c r="J19" s="34">
        <f>J44</f>
        <v>157661</v>
      </c>
      <c r="K19" s="5"/>
      <c r="L19" s="29">
        <f>((J19/J18)-1)*100</f>
        <v>1.5856958762886508</v>
      </c>
      <c r="M19" s="5"/>
      <c r="N19" s="5"/>
      <c r="O19" s="34">
        <f>+O41+O42+O43+O44</f>
        <v>6184067.8171435008</v>
      </c>
      <c r="P19" s="1"/>
      <c r="Q19" s="29">
        <f>((O19/O18)-1)*100</f>
        <v>2.5207890472063177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30101549.938616998</v>
      </c>
      <c r="G21" s="3">
        <f>(E21/E16-1)*100</f>
        <v>-75.613866097869959</v>
      </c>
      <c r="H21" s="4">
        <f>(E21/E19-1)*100</f>
        <v>-81.57091668600917</v>
      </c>
      <c r="J21" s="7">
        <v>140586</v>
      </c>
      <c r="L21" s="3">
        <f>(J21/J16-1)*100</f>
        <v>-4.8068524223854876</v>
      </c>
      <c r="M21" s="4">
        <f>(J21/J19-1)*100</f>
        <v>-10.830198971210381</v>
      </c>
      <c r="O21" s="7">
        <v>1353057.65814539</v>
      </c>
      <c r="Q21" s="3">
        <f>(O21/O16-1)*100</f>
        <v>-75.719766039257578</v>
      </c>
      <c r="R21" s="4">
        <f>(O21/O19-1)*100</f>
        <v>-78.120264878169067</v>
      </c>
    </row>
    <row r="22" spans="1:18" ht="23.1" hidden="1" customHeight="1">
      <c r="C22" s="8">
        <v>2</v>
      </c>
      <c r="E22" s="7">
        <v>30644755.1609497</v>
      </c>
      <c r="G22" s="3">
        <f>(E22/E17-1)*100</f>
        <v>-78.854057598043283</v>
      </c>
      <c r="H22" s="4">
        <f t="shared" ref="H22:H46" si="3">(E22/E21-1)*100</f>
        <v>1.8045755897633242</v>
      </c>
      <c r="J22" s="7">
        <v>143568</v>
      </c>
      <c r="L22" s="3">
        <f>(J22/J17-1)*100</f>
        <v>-7.2959378046969281</v>
      </c>
      <c r="M22" s="4">
        <f t="shared" ref="M22:M46" si="4">(J22/J21-1)*100</f>
        <v>2.1211215910545755</v>
      </c>
      <c r="O22" s="7">
        <v>1353933.2958962701</v>
      </c>
      <c r="Q22" s="3">
        <f>(O22/O17-1)*100</f>
        <v>-76.739076666309018</v>
      </c>
      <c r="R22" s="4">
        <f t="shared" ref="R22:R46" si="5">(O22/O21-1)*100</f>
        <v>6.4715479463028913E-2</v>
      </c>
    </row>
    <row r="23" spans="1:18" ht="23.1" hidden="1" customHeight="1">
      <c r="C23" s="8">
        <v>3</v>
      </c>
      <c r="E23" s="7">
        <v>31220683.3321638</v>
      </c>
      <c r="G23" s="3">
        <f>(E23/E18-1)*100</f>
        <v>-79.868089233560454</v>
      </c>
      <c r="H23" s="4">
        <f t="shared" si="3"/>
        <v>1.8793694653106652</v>
      </c>
      <c r="J23" s="7">
        <v>144166</v>
      </c>
      <c r="L23" s="3">
        <f>(J23/J18-1)*100</f>
        <v>-7.1095360824742215</v>
      </c>
      <c r="M23" s="4">
        <f t="shared" si="4"/>
        <v>0.4165273598573549</v>
      </c>
      <c r="O23" s="7">
        <v>1367096.7686808</v>
      </c>
      <c r="Q23" s="3">
        <f>(O23/O18-1)*100</f>
        <v>-77.335979556934831</v>
      </c>
      <c r="R23" s="4">
        <f t="shared" si="5"/>
        <v>0.97223938759967155</v>
      </c>
    </row>
    <row r="24" spans="1:18" ht="23.1" hidden="1" customHeight="1">
      <c r="C24" s="8">
        <v>4</v>
      </c>
      <c r="E24" s="7">
        <v>31899442.4421244</v>
      </c>
      <c r="G24" s="3">
        <f>(E24/E19-1)*100</f>
        <v>-80.470192277986882</v>
      </c>
      <c r="H24" s="4">
        <f t="shared" si="3"/>
        <v>2.1740687182888685</v>
      </c>
      <c r="J24" s="7">
        <v>141954</v>
      </c>
      <c r="L24" s="3">
        <f>(J24/J19-1)*100</f>
        <v>-9.962514508978126</v>
      </c>
      <c r="M24" s="4">
        <f t="shared" si="4"/>
        <v>-1.5343423553403679</v>
      </c>
      <c r="O24" s="7">
        <v>1369008.1183550099</v>
      </c>
      <c r="Q24" s="3">
        <f>(O24/O19-1)*100</f>
        <v>-77.862336590814223</v>
      </c>
      <c r="R24" s="4">
        <f t="shared" si="5"/>
        <v>0.13981085450551767</v>
      </c>
    </row>
    <row r="25" spans="1:18" ht="23.1" customHeight="1">
      <c r="A25" s="8">
        <v>2020</v>
      </c>
      <c r="C25" s="8">
        <v>1</v>
      </c>
      <c r="E25" s="7">
        <v>31097791.498389401</v>
      </c>
      <c r="G25" s="3">
        <f t="shared" ref="G25:G46" si="6">(E25/E21-1)*100</f>
        <v>3.3096022025574712</v>
      </c>
      <c r="H25" s="4">
        <f t="shared" si="3"/>
        <v>-2.5130562867656581</v>
      </c>
      <c r="J25" s="7">
        <v>142133</v>
      </c>
      <c r="L25" s="3">
        <f t="shared" ref="L25:L46" si="7">(J25/J21-1)*100</f>
        <v>1.10039406484288</v>
      </c>
      <c r="M25" s="4">
        <f t="shared" si="4"/>
        <v>0.12609718641249934</v>
      </c>
      <c r="O25" s="7">
        <v>1361376.33806952</v>
      </c>
      <c r="Q25" s="3">
        <f t="shared" ref="Q25:Q46" si="8">(O25/O21-1)*100</f>
        <v>0.61480601909693622</v>
      </c>
      <c r="R25" s="4">
        <f t="shared" si="5"/>
        <v>-0.55746786181665176</v>
      </c>
    </row>
    <row r="26" spans="1:18" ht="23.1" customHeight="1">
      <c r="C26" s="8">
        <v>2</v>
      </c>
      <c r="E26" s="7">
        <v>26051201.9948592</v>
      </c>
      <c r="G26" s="3">
        <f t="shared" si="6"/>
        <v>-14.989687931799889</v>
      </c>
      <c r="H26" s="4">
        <f t="shared" si="3"/>
        <v>-16.228128302267287</v>
      </c>
      <c r="J26" s="7">
        <v>142994</v>
      </c>
      <c r="L26" s="3">
        <f t="shared" si="7"/>
        <v>-0.3998105427393317</v>
      </c>
      <c r="M26" s="4">
        <f t="shared" si="4"/>
        <v>0.60577065143210262</v>
      </c>
      <c r="O26" s="7">
        <v>1352957.6899006099</v>
      </c>
      <c r="Q26" s="3">
        <f t="shared" si="8"/>
        <v>-7.2057168445238684E-2</v>
      </c>
      <c r="R26" s="4">
        <f t="shared" si="5"/>
        <v>-0.61839242636227976</v>
      </c>
    </row>
    <row r="27" spans="1:18" ht="23.1" customHeight="1">
      <c r="C27" s="8">
        <v>3</v>
      </c>
      <c r="E27" s="7">
        <v>32366873.6722022</v>
      </c>
      <c r="G27" s="3">
        <f t="shared" si="6"/>
        <v>3.67125321327475</v>
      </c>
      <c r="H27" s="4">
        <f t="shared" si="3"/>
        <v>24.243302395756249</v>
      </c>
      <c r="J27" s="7">
        <v>145177</v>
      </c>
      <c r="L27" s="3">
        <f t="shared" si="7"/>
        <v>0.70127491919038665</v>
      </c>
      <c r="M27" s="4">
        <f t="shared" si="4"/>
        <v>1.526637481292914</v>
      </c>
      <c r="O27" s="7">
        <v>1383547.2387693699</v>
      </c>
      <c r="Q27" s="3">
        <f t="shared" si="8"/>
        <v>1.2033142397406271</v>
      </c>
      <c r="R27" s="4">
        <f t="shared" si="5"/>
        <v>2.2609390594473977</v>
      </c>
    </row>
    <row r="28" spans="1:18" ht="23.1" customHeight="1">
      <c r="C28" s="8">
        <v>4</v>
      </c>
      <c r="E28" s="7">
        <v>33035587.997274999</v>
      </c>
      <c r="G28" s="3">
        <f t="shared" si="6"/>
        <v>3.561647063931983</v>
      </c>
      <c r="H28" s="4">
        <f t="shared" si="3"/>
        <v>2.0660454631647562</v>
      </c>
      <c r="J28" s="7">
        <v>143879</v>
      </c>
      <c r="L28" s="3">
        <f t="shared" si="7"/>
        <v>1.3560730941009069</v>
      </c>
      <c r="M28" s="4">
        <f t="shared" si="4"/>
        <v>-0.89408101834312914</v>
      </c>
      <c r="O28" s="7">
        <v>1384653.1871096301</v>
      </c>
      <c r="Q28" s="3">
        <f t="shared" si="8"/>
        <v>1.1428032124030985</v>
      </c>
      <c r="R28" s="4">
        <f t="shared" si="5"/>
        <v>7.9935712295875483E-2</v>
      </c>
    </row>
    <row r="29" spans="1:18" ht="23.1" customHeight="1">
      <c r="A29" s="8">
        <v>2021</v>
      </c>
      <c r="C29" s="8">
        <v>1</v>
      </c>
      <c r="E29" s="7">
        <v>32359294.072755199</v>
      </c>
      <c r="G29" s="3">
        <f t="shared" si="6"/>
        <v>4.0565664427685499</v>
      </c>
      <c r="H29" s="4">
        <f t="shared" si="3"/>
        <v>-2.0471678136184113</v>
      </c>
      <c r="J29" s="7">
        <v>144508</v>
      </c>
      <c r="L29" s="3">
        <f t="shared" si="7"/>
        <v>1.6709701476785854</v>
      </c>
      <c r="M29" s="4">
        <f t="shared" si="4"/>
        <v>0.43717290223035388</v>
      </c>
      <c r="O29" s="7">
        <v>1383880.13905683</v>
      </c>
      <c r="Q29" s="3">
        <f t="shared" si="8"/>
        <v>1.6530183725112391</v>
      </c>
      <c r="R29" s="4">
        <f t="shared" si="5"/>
        <v>-5.582972400575148E-2</v>
      </c>
    </row>
    <row r="30" spans="1:18" ht="23.1" customHeight="1">
      <c r="C30" s="8">
        <v>2</v>
      </c>
      <c r="E30" s="7">
        <v>28935569.1483014</v>
      </c>
      <c r="G30" s="3">
        <f t="shared" si="6"/>
        <v>11.071915814139356</v>
      </c>
      <c r="H30" s="4">
        <f t="shared" si="3"/>
        <v>-10.580344913446037</v>
      </c>
      <c r="J30" s="7">
        <v>144888</v>
      </c>
      <c r="L30" s="3">
        <f t="shared" si="7"/>
        <v>1.3245310992069603</v>
      </c>
      <c r="M30" s="4">
        <f t="shared" si="4"/>
        <v>0.26296122014006773</v>
      </c>
      <c r="O30" s="7">
        <v>1379304.8662316001</v>
      </c>
      <c r="Q30" s="3">
        <f t="shared" si="8"/>
        <v>1.9473762208281453</v>
      </c>
      <c r="R30" s="4">
        <f t="shared" si="5"/>
        <v>-0.33061192917677173</v>
      </c>
    </row>
    <row r="31" spans="1:18" ht="23.1" customHeight="1">
      <c r="C31" s="8">
        <v>3</v>
      </c>
      <c r="E31" s="7">
        <v>29085151.941808701</v>
      </c>
      <c r="G31" s="3">
        <f t="shared" si="6"/>
        <v>-10.139137204381765</v>
      </c>
      <c r="H31" s="4">
        <f t="shared" si="3"/>
        <v>0.5169512745391458</v>
      </c>
      <c r="J31" s="7">
        <v>146769</v>
      </c>
      <c r="L31" s="3">
        <f t="shared" si="7"/>
        <v>1.0965924354408685</v>
      </c>
      <c r="M31" s="4">
        <f t="shared" si="4"/>
        <v>1.2982441610071227</v>
      </c>
      <c r="O31" s="7">
        <v>1398326.13897277</v>
      </c>
      <c r="Q31" s="3">
        <f t="shared" si="8"/>
        <v>1.0681890570318098</v>
      </c>
      <c r="R31" s="4">
        <f t="shared" si="5"/>
        <v>1.3790477512877874</v>
      </c>
    </row>
    <row r="32" spans="1:18" ht="23.1" customHeight="1">
      <c r="C32" s="8">
        <v>4</v>
      </c>
      <c r="E32" s="7">
        <v>33057139.982041601</v>
      </c>
      <c r="G32" s="3">
        <f t="shared" si="6"/>
        <v>6.5238689768087887E-2</v>
      </c>
      <c r="H32" s="4">
        <f t="shared" si="3"/>
        <v>13.656411519457578</v>
      </c>
      <c r="J32" s="7">
        <v>147685</v>
      </c>
      <c r="L32" s="3">
        <f t="shared" si="7"/>
        <v>2.6452783241473821</v>
      </c>
      <c r="M32" s="4">
        <f t="shared" si="4"/>
        <v>0.62410999598008221</v>
      </c>
      <c r="O32" s="7">
        <v>1411160.2737040699</v>
      </c>
      <c r="Q32" s="3">
        <f t="shared" si="8"/>
        <v>1.9143484333265848</v>
      </c>
      <c r="R32" s="4">
        <f t="shared" si="5"/>
        <v>0.91782127027448812</v>
      </c>
    </row>
    <row r="33" spans="1:18" ht="23.1" customHeight="1">
      <c r="A33" s="8">
        <v>2022</v>
      </c>
      <c r="C33" s="8">
        <v>1</v>
      </c>
      <c r="E33" s="7">
        <v>33777720.258138798</v>
      </c>
      <c r="G33" s="3">
        <f t="shared" si="6"/>
        <v>4.3833656636466545</v>
      </c>
      <c r="H33" s="4">
        <f t="shared" si="3"/>
        <v>2.1798022348232582</v>
      </c>
      <c r="J33" s="7">
        <v>150197</v>
      </c>
      <c r="L33" s="3">
        <f t="shared" si="7"/>
        <v>3.9368062667810788</v>
      </c>
      <c r="M33" s="4">
        <f t="shared" si="4"/>
        <v>1.7009174933134696</v>
      </c>
      <c r="O33" s="7">
        <v>1422175.8628091</v>
      </c>
      <c r="Q33" s="3">
        <f t="shared" si="8"/>
        <v>2.7672717218393039</v>
      </c>
      <c r="R33" s="4">
        <f t="shared" si="5"/>
        <v>0.78060510278650241</v>
      </c>
    </row>
    <row r="34" spans="1:18" ht="23.1" customHeight="1">
      <c r="C34" s="8">
        <v>2</v>
      </c>
      <c r="E34" s="7">
        <v>36388030.918470502</v>
      </c>
      <c r="G34" s="3">
        <f t="shared" si="6"/>
        <v>25.75536611004101</v>
      </c>
      <c r="H34" s="4">
        <f t="shared" si="3"/>
        <v>7.7279065620266207</v>
      </c>
      <c r="J34" s="7">
        <v>154406</v>
      </c>
      <c r="L34" s="3">
        <f t="shared" si="7"/>
        <v>6.5692120810557197</v>
      </c>
      <c r="M34" s="4">
        <f t="shared" si="4"/>
        <v>2.8023196202320966</v>
      </c>
      <c r="O34" s="7">
        <v>1455961.51323366</v>
      </c>
      <c r="Q34" s="3">
        <f t="shared" si="8"/>
        <v>5.5576289824521341</v>
      </c>
      <c r="R34" s="4">
        <f t="shared" si="5"/>
        <v>2.3756309826427735</v>
      </c>
    </row>
    <row r="35" spans="1:18" ht="23.1" customHeight="1">
      <c r="C35" s="8">
        <v>3</v>
      </c>
      <c r="E35" s="7">
        <v>37241221.595083401</v>
      </c>
      <c r="G35" s="3">
        <f t="shared" si="6"/>
        <v>28.042039008744823</v>
      </c>
      <c r="H35" s="4">
        <f t="shared" si="3"/>
        <v>2.3447014171349867</v>
      </c>
      <c r="J35" s="7">
        <v>154558</v>
      </c>
      <c r="L35" s="3">
        <f t="shared" si="7"/>
        <v>5.3069789942017831</v>
      </c>
      <c r="M35" s="4">
        <f t="shared" si="4"/>
        <v>9.8441770397528217E-2</v>
      </c>
      <c r="O35" s="7">
        <v>1461273.5721139</v>
      </c>
      <c r="Q35" s="3">
        <f t="shared" si="8"/>
        <v>4.501627437742961</v>
      </c>
      <c r="R35" s="4">
        <f t="shared" si="5"/>
        <v>0.36484885293719405</v>
      </c>
    </row>
    <row r="36" spans="1:18" ht="23.1" customHeight="1">
      <c r="C36" s="8">
        <v>4</v>
      </c>
      <c r="E36" s="7">
        <v>37513289.368593901</v>
      </c>
      <c r="G36" s="3">
        <f t="shared" si="6"/>
        <v>13.480141926897238</v>
      </c>
      <c r="H36" s="4">
        <f t="shared" si="3"/>
        <v>0.73055544866020838</v>
      </c>
      <c r="J36" s="7">
        <v>154867</v>
      </c>
      <c r="L36" s="3">
        <f t="shared" si="7"/>
        <v>4.86305311981583</v>
      </c>
      <c r="M36" s="4">
        <f t="shared" si="4"/>
        <v>0.19992494726899235</v>
      </c>
      <c r="O36" s="7">
        <v>1481223.41133689</v>
      </c>
      <c r="Q36" s="3">
        <f t="shared" si="8"/>
        <v>4.9649312653137212</v>
      </c>
      <c r="R36" s="4">
        <f t="shared" si="5"/>
        <v>1.3652364351002477</v>
      </c>
    </row>
    <row r="37" spans="1:18" ht="23.1" customHeight="1">
      <c r="A37" s="8">
        <v>2023</v>
      </c>
      <c r="C37" s="8">
        <v>1</v>
      </c>
      <c r="E37" s="7">
        <v>38328996.9454467</v>
      </c>
      <c r="G37" s="3">
        <f t="shared" si="6"/>
        <v>13.474197348209916</v>
      </c>
      <c r="H37" s="4">
        <f t="shared" si="3"/>
        <v>2.1744496166089533</v>
      </c>
      <c r="J37" s="7">
        <v>155329</v>
      </c>
      <c r="L37" s="3">
        <f t="shared" si="7"/>
        <v>3.416845875749841</v>
      </c>
      <c r="M37" s="4">
        <f t="shared" si="4"/>
        <v>0.29832049435967178</v>
      </c>
      <c r="O37" s="7">
        <v>1491048.5759413301</v>
      </c>
      <c r="Q37" s="3">
        <f t="shared" si="8"/>
        <v>4.8427704992961784</v>
      </c>
      <c r="R37" s="4">
        <f t="shared" si="5"/>
        <v>0.66331415836671237</v>
      </c>
    </row>
    <row r="38" spans="1:18" ht="23.1" customHeight="1">
      <c r="C38" s="8">
        <v>2</v>
      </c>
      <c r="E38" s="7">
        <v>38582778.772196002</v>
      </c>
      <c r="G38" s="3">
        <f t="shared" si="6"/>
        <v>6.0315103574660522</v>
      </c>
      <c r="H38" s="4">
        <f t="shared" si="3"/>
        <v>0.66211444852184442</v>
      </c>
      <c r="J38" s="7">
        <v>154818</v>
      </c>
      <c r="L38" s="3">
        <f t="shared" si="7"/>
        <v>0.26682900923540309</v>
      </c>
      <c r="M38" s="4">
        <f t="shared" si="4"/>
        <v>-0.32897913461105155</v>
      </c>
      <c r="O38" s="7">
        <v>1505893.3955788601</v>
      </c>
      <c r="Q38" s="3">
        <f t="shared" si="8"/>
        <v>3.4294781758552384</v>
      </c>
      <c r="R38" s="4">
        <f t="shared" si="5"/>
        <v>0.9955959770229672</v>
      </c>
    </row>
    <row r="39" spans="1:18" ht="23.1" customHeight="1">
      <c r="C39" s="8">
        <v>3</v>
      </c>
      <c r="E39" s="7">
        <v>38752558.831465699</v>
      </c>
      <c r="G39" s="3">
        <f t="shared" si="6"/>
        <v>4.0582375433727114</v>
      </c>
      <c r="H39" s="4">
        <f t="shared" si="3"/>
        <v>0.44004103559291963</v>
      </c>
      <c r="J39" s="7">
        <v>155356</v>
      </c>
      <c r="L39" s="3">
        <f t="shared" si="7"/>
        <v>0.5163110288694206</v>
      </c>
      <c r="M39" s="4">
        <f t="shared" si="4"/>
        <v>0.34750481210195083</v>
      </c>
      <c r="O39" s="7">
        <v>1518816.18061583</v>
      </c>
      <c r="Q39" s="3">
        <f t="shared" si="8"/>
        <v>3.9378395394291665</v>
      </c>
      <c r="R39" s="4">
        <f t="shared" si="5"/>
        <v>0.85814740106502363</v>
      </c>
    </row>
    <row r="40" spans="1:18" ht="23.1" customHeight="1">
      <c r="C40" s="8">
        <v>4</v>
      </c>
      <c r="E40" s="7">
        <v>39416242.2246053</v>
      </c>
      <c r="G40" s="3">
        <f t="shared" si="6"/>
        <v>5.072743254566614</v>
      </c>
      <c r="H40" s="4">
        <f t="shared" si="3"/>
        <v>1.7126182454839878</v>
      </c>
      <c r="J40" s="7">
        <v>155200</v>
      </c>
      <c r="L40" s="3">
        <f t="shared" si="7"/>
        <v>0.21502321346704711</v>
      </c>
      <c r="M40" s="4">
        <f t="shared" si="4"/>
        <v>-0.10041453178506465</v>
      </c>
      <c r="O40" s="7">
        <v>1516255.3298281201</v>
      </c>
      <c r="Q40" s="3">
        <f t="shared" si="8"/>
        <v>2.3650664864668602</v>
      </c>
      <c r="R40" s="4">
        <f t="shared" si="5"/>
        <v>-0.16860834249682322</v>
      </c>
    </row>
    <row r="41" spans="1:18" ht="23.1" customHeight="1">
      <c r="A41" s="8">
        <v>2024</v>
      </c>
      <c r="C41" s="8">
        <v>1</v>
      </c>
      <c r="E41" s="7">
        <v>39631056.899903603</v>
      </c>
      <c r="G41" s="3">
        <f t="shared" si="6"/>
        <v>3.3970624285057927</v>
      </c>
      <c r="H41" s="4">
        <f t="shared" si="3"/>
        <v>0.54499024558005704</v>
      </c>
      <c r="J41" s="7">
        <v>156128</v>
      </c>
      <c r="L41" s="3">
        <f t="shared" si="7"/>
        <v>0.5143920323957607</v>
      </c>
      <c r="M41" s="4">
        <f t="shared" si="4"/>
        <v>0.59793814432989034</v>
      </c>
      <c r="O41" s="7">
        <v>1525831.4711531701</v>
      </c>
      <c r="Q41" s="3">
        <f t="shared" si="8"/>
        <v>2.3327808210326761</v>
      </c>
      <c r="R41" s="4">
        <f t="shared" si="5"/>
        <v>0.63156522101956991</v>
      </c>
    </row>
    <row r="42" spans="1:18" ht="23.1" customHeight="1">
      <c r="C42" s="8">
        <v>2</v>
      </c>
      <c r="E42" s="7">
        <v>40700563.897141099</v>
      </c>
      <c r="G42" s="3">
        <f t="shared" si="6"/>
        <v>5.4889388279914186</v>
      </c>
      <c r="H42" s="4">
        <f t="shared" si="3"/>
        <v>2.6986587815176266</v>
      </c>
      <c r="J42" s="7">
        <v>156415</v>
      </c>
      <c r="L42" s="3">
        <f t="shared" si="7"/>
        <v>1.031533800979223</v>
      </c>
      <c r="M42" s="4">
        <f t="shared" si="4"/>
        <v>0.18382352941177516</v>
      </c>
      <c r="O42" s="7">
        <v>1537402.7338852601</v>
      </c>
      <c r="Q42" s="3">
        <f t="shared" si="8"/>
        <v>2.092401653324738</v>
      </c>
      <c r="R42" s="4">
        <f t="shared" si="5"/>
        <v>0.7583578495300447</v>
      </c>
    </row>
    <row r="43" spans="1:18" ht="23.1" customHeight="1">
      <c r="C43" s="8">
        <v>3</v>
      </c>
      <c r="E43" s="7">
        <v>41691176.101915598</v>
      </c>
      <c r="G43" s="3">
        <f t="shared" si="6"/>
        <v>7.5830276994866441</v>
      </c>
      <c r="H43" s="4">
        <f t="shared" si="3"/>
        <v>2.4339028994241563</v>
      </c>
      <c r="J43" s="7">
        <v>157984</v>
      </c>
      <c r="L43" s="3">
        <f t="shared" si="7"/>
        <v>1.6915986508406533</v>
      </c>
      <c r="M43" s="4">
        <f t="shared" si="4"/>
        <v>1.003100725633721</v>
      </c>
      <c r="O43" s="7">
        <v>1561994.39409951</v>
      </c>
      <c r="Q43" s="3">
        <f t="shared" si="8"/>
        <v>2.8428860605219874</v>
      </c>
      <c r="R43" s="4">
        <f t="shared" si="5"/>
        <v>1.5995587670188938</v>
      </c>
    </row>
    <row r="44" spans="1:18" ht="23.1" customHeight="1">
      <c r="C44" s="8">
        <v>4</v>
      </c>
      <c r="E44" s="7">
        <v>41314409.980802298</v>
      </c>
      <c r="G44" s="3">
        <f t="shared" si="6"/>
        <v>4.8156994402984488</v>
      </c>
      <c r="H44" s="4">
        <f t="shared" si="3"/>
        <v>-0.90370710625260475</v>
      </c>
      <c r="J44" s="7">
        <v>157661</v>
      </c>
      <c r="L44" s="3">
        <f t="shared" si="7"/>
        <v>1.5856958762886508</v>
      </c>
      <c r="M44" s="4">
        <f t="shared" si="4"/>
        <v>-0.20445108365404474</v>
      </c>
      <c r="O44" s="7">
        <v>1558839.2180055601</v>
      </c>
      <c r="Q44" s="3">
        <f t="shared" si="8"/>
        <v>2.8084905846475827</v>
      </c>
      <c r="R44" s="4">
        <f t="shared" si="5"/>
        <v>-0.20199663365429998</v>
      </c>
    </row>
    <row r="45" spans="1:18" ht="23.1" customHeight="1">
      <c r="A45" s="8">
        <v>2025</v>
      </c>
      <c r="C45" s="8" t="s">
        <v>20</v>
      </c>
      <c r="E45" s="7">
        <v>42028200.40804489</v>
      </c>
      <c r="G45" s="3">
        <f t="shared" si="6"/>
        <v>6.0486489527538101</v>
      </c>
      <c r="H45" s="4">
        <f t="shared" si="3"/>
        <v>1.72770330636276</v>
      </c>
      <c r="J45" s="7">
        <v>159231</v>
      </c>
      <c r="L45" s="3">
        <f t="shared" si="7"/>
        <v>1.9874718179955009</v>
      </c>
      <c r="M45" s="4">
        <f t="shared" si="4"/>
        <v>0.99580746031040501</v>
      </c>
      <c r="O45" s="7">
        <v>1572271.9265166153</v>
      </c>
      <c r="Q45" s="3">
        <f t="shared" si="8"/>
        <v>3.0436162997966809</v>
      </c>
      <c r="R45" s="4">
        <f t="shared" si="5"/>
        <v>0.86171225075037938</v>
      </c>
    </row>
    <row r="46" spans="1:18" ht="23.1" customHeight="1" thickBot="1">
      <c r="A46" s="27"/>
      <c r="B46" s="23"/>
      <c r="C46" s="27" t="s">
        <v>19</v>
      </c>
      <c r="D46" s="23"/>
      <c r="E46" s="24">
        <v>43315785.603802636</v>
      </c>
      <c r="F46" s="23"/>
      <c r="G46" s="32">
        <f t="shared" si="6"/>
        <v>6.4255171335481975</v>
      </c>
      <c r="H46" s="33">
        <f t="shared" si="3"/>
        <v>3.0636220044084617</v>
      </c>
      <c r="I46" s="23"/>
      <c r="J46" s="24">
        <v>159434</v>
      </c>
      <c r="K46" s="23"/>
      <c r="L46" s="32">
        <f t="shared" si="7"/>
        <v>1.9301217913882951</v>
      </c>
      <c r="M46" s="33">
        <f t="shared" si="4"/>
        <v>0.12748773794046819</v>
      </c>
      <c r="N46" s="23"/>
      <c r="O46" s="24">
        <v>1590559.1364104815</v>
      </c>
      <c r="P46" s="25"/>
      <c r="Q46" s="32">
        <f t="shared" si="8"/>
        <v>3.4575457265440646</v>
      </c>
      <c r="R46" s="33">
        <f t="shared" si="5"/>
        <v>1.1631073216693322</v>
      </c>
    </row>
  </sheetData>
  <sheetProtection algorithmName="SHA-512" hashValue="5c8BuKJyPCwnxn6HyK5cCzXRlkcbYcuWGJkQOEt4FC/YwtJemWv13aEh3kqPt2kYybxS+5Rse8eX2Ia0j9Q/Ng==" saltValue="JdF+Mc3niwY1tjQhh/NBi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48A8-A892-4B35-BA2A-4414CB1A60B5}">
  <sheetPr>
    <tabColor rgb="FFFFFF00"/>
  </sheetPr>
  <dimension ref="A2:S46"/>
  <sheetViews>
    <sheetView view="pageBreakPreview" zoomScale="80" zoomScaleNormal="100" zoomScaleSheetLayoutView="8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465</v>
      </c>
      <c r="B11" s="35"/>
      <c r="C11" s="35" t="s">
        <v>48</v>
      </c>
      <c r="D11" s="37"/>
      <c r="E11" s="37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49</v>
      </c>
      <c r="D12" s="38"/>
      <c r="E12" s="38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54058809.557578199</v>
      </c>
      <c r="F14" s="5"/>
      <c r="G14" s="29"/>
      <c r="H14" s="5"/>
      <c r="I14" s="5"/>
      <c r="J14" s="34">
        <f>J24</f>
        <v>78564</v>
      </c>
      <c r="K14" s="5"/>
      <c r="L14" s="29"/>
      <c r="M14" s="5"/>
      <c r="N14" s="5"/>
      <c r="O14" s="34">
        <f>+O21+O22+O23+O24</f>
        <v>3201386.5082250601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51203295.513764702</v>
      </c>
      <c r="F15" s="5"/>
      <c r="G15" s="29">
        <f t="shared" ref="G15:G16" si="0">((E15/E14)-1)*100</f>
        <v>-5.2822362667311111</v>
      </c>
      <c r="H15" s="5"/>
      <c r="I15" s="5"/>
      <c r="J15" s="34">
        <f>J28</f>
        <v>79795</v>
      </c>
      <c r="K15" s="5"/>
      <c r="L15" s="29">
        <f t="shared" ref="L15:L16" si="1">((J15/J14)-1)*100</f>
        <v>1.5668754136754837</v>
      </c>
      <c r="M15" s="5"/>
      <c r="N15" s="5"/>
      <c r="O15" s="34">
        <f>+O25+O26+O27+O28</f>
        <v>3210928.5642504268</v>
      </c>
      <c r="P15" s="1"/>
      <c r="Q15" s="29">
        <f t="shared" ref="Q15:Q16" si="2">((O15/O14)-1)*100</f>
        <v>0.29806010617121625</v>
      </c>
      <c r="R15" s="5"/>
    </row>
    <row r="16" spans="1:19" ht="23.1" customHeight="1">
      <c r="A16" s="8">
        <v>2021</v>
      </c>
      <c r="E16" s="34">
        <f>+E29+E30+E31+E32</f>
        <v>53241928.971400306</v>
      </c>
      <c r="F16" s="5"/>
      <c r="G16" s="29">
        <f t="shared" si="0"/>
        <v>3.9814497039308172</v>
      </c>
      <c r="H16" s="5"/>
      <c r="I16" s="5"/>
      <c r="J16" s="34">
        <f>J32</f>
        <v>81173</v>
      </c>
      <c r="K16" s="5"/>
      <c r="L16" s="29">
        <f t="shared" si="1"/>
        <v>1.7269252459427342</v>
      </c>
      <c r="M16" s="5"/>
      <c r="N16" s="5"/>
      <c r="O16" s="34">
        <f>+O29+O30+O31+O32</f>
        <v>3284745.0576259098</v>
      </c>
      <c r="P16" s="1"/>
      <c r="Q16" s="29">
        <f t="shared" si="2"/>
        <v>2.2989142205571023</v>
      </c>
      <c r="R16" s="5"/>
    </row>
    <row r="17" spans="1:18" ht="23.1" customHeight="1">
      <c r="A17" s="8">
        <v>2022</v>
      </c>
      <c r="E17" s="34">
        <f>+E33+E34+E35+E36</f>
        <v>57836483.814837299</v>
      </c>
      <c r="F17" s="5"/>
      <c r="G17" s="29">
        <f>((E17/E16)-1)*100</f>
        <v>8.6295799799158921</v>
      </c>
      <c r="H17" s="5"/>
      <c r="I17" s="5"/>
      <c r="J17" s="34">
        <f>J36</f>
        <v>84587</v>
      </c>
      <c r="K17" s="5"/>
      <c r="L17" s="29">
        <f>((J17/J16)-1)*100</f>
        <v>4.2058319884690665</v>
      </c>
      <c r="M17" s="5"/>
      <c r="N17" s="5"/>
      <c r="O17" s="34">
        <f>+O33+O34+O35+O36</f>
        <v>3492983.1432142318</v>
      </c>
      <c r="P17" s="1"/>
      <c r="Q17" s="29">
        <f>((O17/O16)-1)*100</f>
        <v>6.339550922068482</v>
      </c>
      <c r="R17" s="5"/>
    </row>
    <row r="18" spans="1:18" ht="23.1" customHeight="1">
      <c r="A18" s="8">
        <v>2023</v>
      </c>
      <c r="E18" s="34">
        <f>+E37+E38+E39+E40</f>
        <v>59171282.916419096</v>
      </c>
      <c r="F18" s="5"/>
      <c r="G18" s="29">
        <f>((E18/E17)-1)*100</f>
        <v>2.3078842514962394</v>
      </c>
      <c r="H18" s="5"/>
      <c r="I18" s="5"/>
      <c r="J18" s="34">
        <f>J40</f>
        <v>85396</v>
      </c>
      <c r="K18" s="5"/>
      <c r="L18" s="29">
        <f>((J18/J17)-1)*100</f>
        <v>0.95641174175700172</v>
      </c>
      <c r="M18" s="5"/>
      <c r="N18" s="5"/>
      <c r="O18" s="34">
        <f>+O37+O38+O39+O40</f>
        <v>3561295.3891830491</v>
      </c>
      <c r="P18" s="1"/>
      <c r="Q18" s="29">
        <f>((O18/O17)-1)*100</f>
        <v>1.9556992738864576</v>
      </c>
      <c r="R18" s="5"/>
    </row>
    <row r="19" spans="1:18" ht="23.1" customHeight="1">
      <c r="A19" s="8">
        <v>2024</v>
      </c>
      <c r="E19" s="34">
        <f>+E41+E42+E43+E44</f>
        <v>62346878.522770301</v>
      </c>
      <c r="F19" s="5"/>
      <c r="G19" s="29">
        <f>((E19/E18)-1)*100</f>
        <v>5.3667851191207205</v>
      </c>
      <c r="H19" s="5"/>
      <c r="I19" s="5"/>
      <c r="J19" s="34">
        <f>J44</f>
        <v>86923</v>
      </c>
      <c r="K19" s="5"/>
      <c r="L19" s="29">
        <f>((J19/J18)-1)*100</f>
        <v>1.7881399597170722</v>
      </c>
      <c r="M19" s="5"/>
      <c r="N19" s="5"/>
      <c r="O19" s="34">
        <f>+O41+O42+O43+O44</f>
        <v>3668228.1483206521</v>
      </c>
      <c r="P19" s="1"/>
      <c r="Q19" s="29">
        <f>((O19/O18)-1)*100</f>
        <v>3.002636609768361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13221819.400741201</v>
      </c>
      <c r="G21" s="3">
        <f>(E21/E16-1)*100</f>
        <v>-75.166528230328595</v>
      </c>
      <c r="H21" s="4">
        <f>(E21/E19-1)*100</f>
        <v>-78.793133330785224</v>
      </c>
      <c r="J21" s="7">
        <v>75689</v>
      </c>
      <c r="L21" s="3">
        <f>(J21/J16-1)*100</f>
        <v>-6.755941014869471</v>
      </c>
      <c r="M21" s="4">
        <f>(J21/J19-1)*100</f>
        <v>-12.924082233701096</v>
      </c>
      <c r="O21" s="7">
        <v>787085.47002932802</v>
      </c>
      <c r="Q21" s="3">
        <f>(O21/O16-1)*100</f>
        <v>-76.038156501612832</v>
      </c>
      <c r="R21" s="4">
        <f>(O21/O19-1)*100</f>
        <v>-78.543170211763879</v>
      </c>
    </row>
    <row r="22" spans="1:18" ht="23.1" hidden="1" customHeight="1">
      <c r="C22" s="8">
        <v>2</v>
      </c>
      <c r="E22" s="7">
        <v>13573186.076032801</v>
      </c>
      <c r="G22" s="3">
        <f>(E22/E17-1)*100</f>
        <v>-76.531792424506364</v>
      </c>
      <c r="H22" s="4">
        <f t="shared" ref="H22:H46" si="3">(E22/E21-1)*100</f>
        <v>2.6574759845222395</v>
      </c>
      <c r="J22" s="7">
        <v>77499</v>
      </c>
      <c r="L22" s="3">
        <f>(J22/J17-1)*100</f>
        <v>-8.3795382269142955</v>
      </c>
      <c r="M22" s="4">
        <f t="shared" ref="M22:M46" si="4">(J22/J21-1)*100</f>
        <v>2.3913646632932162</v>
      </c>
      <c r="O22" s="7">
        <v>764905.74521008704</v>
      </c>
      <c r="Q22" s="3">
        <f>(O22/O17-1)*100</f>
        <v>-78.101647965405775</v>
      </c>
      <c r="R22" s="4">
        <f t="shared" ref="R22:R46" si="5">(O22/O21-1)*100</f>
        <v>-2.8179563292426879</v>
      </c>
    </row>
    <row r="23" spans="1:18" ht="23.1" hidden="1" customHeight="1">
      <c r="C23" s="8">
        <v>3</v>
      </c>
      <c r="E23" s="7">
        <v>13594466.022828</v>
      </c>
      <c r="G23" s="3">
        <f>(E23/E18-1)*100</f>
        <v>-77.025230225225101</v>
      </c>
      <c r="H23" s="4">
        <f t="shared" si="3"/>
        <v>0.1567793049914501</v>
      </c>
      <c r="J23" s="7">
        <v>77040</v>
      </c>
      <c r="L23" s="3">
        <f>(J23/J18-1)*100</f>
        <v>-9.7850016394210542</v>
      </c>
      <c r="M23" s="4">
        <f t="shared" si="4"/>
        <v>-0.59226570665428246</v>
      </c>
      <c r="O23" s="7">
        <v>822410.64587105403</v>
      </c>
      <c r="Q23" s="3">
        <f>(O23/O18-1)*100</f>
        <v>-76.906980297983296</v>
      </c>
      <c r="R23" s="4">
        <f t="shared" si="5"/>
        <v>7.5179067513962528</v>
      </c>
    </row>
    <row r="24" spans="1:18" ht="23.1" hidden="1" customHeight="1">
      <c r="C24" s="8">
        <v>4</v>
      </c>
      <c r="E24" s="7">
        <v>13669338.057976199</v>
      </c>
      <c r="G24" s="3">
        <f>(E24/E19-1)*100</f>
        <v>-78.07534493810482</v>
      </c>
      <c r="H24" s="4">
        <f t="shared" si="3"/>
        <v>0.5507537774743998</v>
      </c>
      <c r="J24" s="7">
        <v>78564</v>
      </c>
      <c r="L24" s="3">
        <f>(J24/J19-1)*100</f>
        <v>-9.6165571827939722</v>
      </c>
      <c r="M24" s="4">
        <f t="shared" si="4"/>
        <v>1.9781931464174507</v>
      </c>
      <c r="O24" s="7">
        <v>826984.64711459097</v>
      </c>
      <c r="Q24" s="3">
        <f>(O24/O19-1)*100</f>
        <v>-77.45547404151533</v>
      </c>
      <c r="R24" s="4">
        <f t="shared" si="5"/>
        <v>0.55616999445482485</v>
      </c>
    </row>
    <row r="25" spans="1:18" ht="23.1" customHeight="1">
      <c r="A25" s="8">
        <v>2020</v>
      </c>
      <c r="C25" s="8">
        <v>1</v>
      </c>
      <c r="E25" s="7">
        <v>13111939.712746</v>
      </c>
      <c r="G25" s="3">
        <f t="shared" ref="G25:G46" si="6">(E25/E21-1)*100</f>
        <v>-0.83104816867367592</v>
      </c>
      <c r="H25" s="4">
        <f t="shared" si="3"/>
        <v>-4.0777274134715764</v>
      </c>
      <c r="J25" s="7">
        <v>76900</v>
      </c>
      <c r="L25" s="3">
        <f t="shared" ref="L25:L46" si="7">(J25/J21-1)*100</f>
        <v>1.5999682912972713</v>
      </c>
      <c r="M25" s="4">
        <f t="shared" si="4"/>
        <v>-2.1180184308334571</v>
      </c>
      <c r="O25" s="7">
        <v>797474.99823371496</v>
      </c>
      <c r="Q25" s="3">
        <f t="shared" ref="Q25:Q46" si="8">(O25/O21-1)*100</f>
        <v>1.3199999999999656</v>
      </c>
      <c r="R25" s="4">
        <f t="shared" si="5"/>
        <v>-3.5683430138440109</v>
      </c>
    </row>
    <row r="26" spans="1:18" ht="23.1" customHeight="1">
      <c r="C26" s="8">
        <v>2</v>
      </c>
      <c r="E26" s="7">
        <v>10383473.2608405</v>
      </c>
      <c r="G26" s="3">
        <f t="shared" si="6"/>
        <v>-23.500103787898542</v>
      </c>
      <c r="H26" s="4">
        <f t="shared" si="3"/>
        <v>-20.809022247510654</v>
      </c>
      <c r="J26" s="7">
        <v>77458</v>
      </c>
      <c r="L26" s="3">
        <f t="shared" si="7"/>
        <v>-5.2903908437529346E-2</v>
      </c>
      <c r="M26" s="4">
        <f t="shared" si="4"/>
        <v>0.72561768530559068</v>
      </c>
      <c r="O26" s="7">
        <v>756405.31092691398</v>
      </c>
      <c r="Q26" s="3">
        <f t="shared" si="8"/>
        <v>-1.1113048027686534</v>
      </c>
      <c r="R26" s="4">
        <f t="shared" si="5"/>
        <v>-5.1499655033404252</v>
      </c>
    </row>
    <row r="27" spans="1:18" ht="23.1" customHeight="1">
      <c r="C27" s="8">
        <v>3</v>
      </c>
      <c r="E27" s="7">
        <v>13682112.218181601</v>
      </c>
      <c r="G27" s="3">
        <f t="shared" si="6"/>
        <v>0.64471966170958073</v>
      </c>
      <c r="H27" s="4">
        <f t="shared" si="3"/>
        <v>31.768165376621681</v>
      </c>
      <c r="J27" s="7">
        <v>78102</v>
      </c>
      <c r="L27" s="3">
        <f t="shared" si="7"/>
        <v>1.3785046728971961</v>
      </c>
      <c r="M27" s="4">
        <f t="shared" si="4"/>
        <v>0.83141831702342461</v>
      </c>
      <c r="O27" s="7">
        <v>823322.82428160997</v>
      </c>
      <c r="Q27" s="3">
        <f t="shared" si="8"/>
        <v>0.11091519974060216</v>
      </c>
      <c r="R27" s="4">
        <f t="shared" si="5"/>
        <v>8.8467799456212184</v>
      </c>
    </row>
    <row r="28" spans="1:18" ht="23.1" customHeight="1">
      <c r="C28" s="8">
        <v>4</v>
      </c>
      <c r="E28" s="7">
        <v>14025770.321996599</v>
      </c>
      <c r="G28" s="3">
        <f t="shared" si="6"/>
        <v>2.6075312682198204</v>
      </c>
      <c r="H28" s="4">
        <f t="shared" si="3"/>
        <v>2.5117328255671367</v>
      </c>
      <c r="J28" s="7">
        <v>79795</v>
      </c>
      <c r="L28" s="3">
        <f t="shared" si="7"/>
        <v>1.5668754136754837</v>
      </c>
      <c r="M28" s="4">
        <f t="shared" si="4"/>
        <v>2.1676781644516252</v>
      </c>
      <c r="O28" s="7">
        <v>833725.43080818804</v>
      </c>
      <c r="Q28" s="3">
        <f t="shared" si="8"/>
        <v>0.81510384952321324</v>
      </c>
      <c r="R28" s="4">
        <f t="shared" si="5"/>
        <v>1.2634906041448346</v>
      </c>
    </row>
    <row r="29" spans="1:18" ht="23.1" customHeight="1">
      <c r="A29" s="8">
        <v>2021</v>
      </c>
      <c r="C29" s="8">
        <v>1</v>
      </c>
      <c r="E29" s="7">
        <v>13550135.616155</v>
      </c>
      <c r="G29" s="3">
        <f t="shared" si="6"/>
        <v>3.3419609379612636</v>
      </c>
      <c r="H29" s="4">
        <f t="shared" si="3"/>
        <v>-3.3911485424487631</v>
      </c>
      <c r="J29" s="7">
        <v>78554</v>
      </c>
      <c r="L29" s="3">
        <f t="shared" si="7"/>
        <v>2.1508452535760725</v>
      </c>
      <c r="M29" s="4">
        <f t="shared" si="4"/>
        <v>-1.5552352904317335</v>
      </c>
      <c r="O29" s="7">
        <v>811388.97013656399</v>
      </c>
      <c r="Q29" s="3">
        <f t="shared" si="8"/>
        <v>1.7447533695308826</v>
      </c>
      <c r="R29" s="4">
        <f t="shared" si="5"/>
        <v>-2.6791147116589364</v>
      </c>
    </row>
    <row r="30" spans="1:18" ht="23.1" customHeight="1">
      <c r="C30" s="8">
        <v>2</v>
      </c>
      <c r="E30" s="7">
        <v>12724075.133966099</v>
      </c>
      <c r="G30" s="3">
        <f t="shared" si="6"/>
        <v>22.541608326308115</v>
      </c>
      <c r="H30" s="4">
        <f t="shared" si="3"/>
        <v>-6.0963263069045537</v>
      </c>
      <c r="J30" s="7">
        <v>78768</v>
      </c>
      <c r="L30" s="3">
        <f t="shared" si="7"/>
        <v>1.6912391231377111</v>
      </c>
      <c r="M30" s="4">
        <f t="shared" si="4"/>
        <v>0.27242406497440808</v>
      </c>
      <c r="O30" s="7">
        <v>783156.89964440104</v>
      </c>
      <c r="Q30" s="3">
        <f t="shared" si="8"/>
        <v>3.5366738349186244</v>
      </c>
      <c r="R30" s="4">
        <f t="shared" si="5"/>
        <v>-3.4794742757485619</v>
      </c>
    </row>
    <row r="31" spans="1:18" ht="23.1" customHeight="1">
      <c r="C31" s="8">
        <v>3</v>
      </c>
      <c r="E31" s="7">
        <v>12740848.8484345</v>
      </c>
      <c r="G31" s="3">
        <f t="shared" si="6"/>
        <v>-6.8795179774676418</v>
      </c>
      <c r="H31" s="4">
        <f t="shared" si="3"/>
        <v>0.13182659086650172</v>
      </c>
      <c r="J31" s="7">
        <v>79256</v>
      </c>
      <c r="L31" s="3">
        <f t="shared" si="7"/>
        <v>1.4775549921897113</v>
      </c>
      <c r="M31" s="4">
        <f t="shared" si="4"/>
        <v>0.61954093032703383</v>
      </c>
      <c r="O31" s="7">
        <v>837057.57681570505</v>
      </c>
      <c r="Q31" s="3">
        <f t="shared" si="8"/>
        <v>1.6682098599755557</v>
      </c>
      <c r="R31" s="4">
        <f t="shared" si="5"/>
        <v>6.8824876848787353</v>
      </c>
    </row>
    <row r="32" spans="1:18" ht="23.1" customHeight="1">
      <c r="C32" s="8">
        <v>4</v>
      </c>
      <c r="E32" s="7">
        <v>14226869.3728447</v>
      </c>
      <c r="G32" s="3">
        <f t="shared" si="6"/>
        <v>1.4337825747275934</v>
      </c>
      <c r="H32" s="4">
        <f t="shared" si="3"/>
        <v>11.663434219241919</v>
      </c>
      <c r="J32" s="7">
        <v>81173</v>
      </c>
      <c r="L32" s="3">
        <f t="shared" si="7"/>
        <v>1.7269252459427342</v>
      </c>
      <c r="M32" s="4">
        <f t="shared" si="4"/>
        <v>2.41874432219642</v>
      </c>
      <c r="O32" s="7">
        <v>853141.61102923995</v>
      </c>
      <c r="Q32" s="3">
        <f t="shared" si="8"/>
        <v>2.3288458650266186</v>
      </c>
      <c r="R32" s="4">
        <f t="shared" si="5"/>
        <v>1.9214967594846977</v>
      </c>
    </row>
    <row r="33" spans="1:18" ht="23.1" customHeight="1">
      <c r="A33" s="8">
        <v>2022</v>
      </c>
      <c r="C33" s="8">
        <v>1</v>
      </c>
      <c r="E33" s="7">
        <v>14002443.2513994</v>
      </c>
      <c r="G33" s="3">
        <f t="shared" si="6"/>
        <v>3.338030319823071</v>
      </c>
      <c r="H33" s="4">
        <f t="shared" si="3"/>
        <v>-1.5774807202044716</v>
      </c>
      <c r="J33" s="7">
        <v>82512</v>
      </c>
      <c r="L33" s="3">
        <f t="shared" si="7"/>
        <v>5.038572192377222</v>
      </c>
      <c r="M33" s="4">
        <f t="shared" si="4"/>
        <v>1.6495632784300218</v>
      </c>
      <c r="O33" s="7">
        <v>843005.51460180804</v>
      </c>
      <c r="Q33" s="3">
        <f t="shared" si="8"/>
        <v>3.8965952987902508</v>
      </c>
      <c r="R33" s="4">
        <f t="shared" si="5"/>
        <v>-1.188090733870506</v>
      </c>
    </row>
    <row r="34" spans="1:18" ht="23.1" customHeight="1">
      <c r="C34" s="8">
        <v>2</v>
      </c>
      <c r="E34" s="7">
        <v>14469526.4736792</v>
      </c>
      <c r="G34" s="3">
        <f t="shared" si="6"/>
        <v>13.717706955798548</v>
      </c>
      <c r="H34" s="4">
        <f t="shared" si="3"/>
        <v>3.3357265863807051</v>
      </c>
      <c r="J34" s="7">
        <v>84673</v>
      </c>
      <c r="L34" s="3">
        <f t="shared" si="7"/>
        <v>7.4966991671744809</v>
      </c>
      <c r="M34" s="4">
        <f t="shared" si="4"/>
        <v>2.6190129920496519</v>
      </c>
      <c r="O34" s="7">
        <v>882162.60465956305</v>
      </c>
      <c r="Q34" s="3">
        <f t="shared" si="8"/>
        <v>12.641873558174144</v>
      </c>
      <c r="R34" s="4">
        <f t="shared" si="5"/>
        <v>4.6449387791076102</v>
      </c>
    </row>
    <row r="35" spans="1:18" ht="23.1" customHeight="1">
      <c r="C35" s="8">
        <v>3</v>
      </c>
      <c r="E35" s="7">
        <v>14654927.292790299</v>
      </c>
      <c r="G35" s="3">
        <f t="shared" si="6"/>
        <v>15.023162641090316</v>
      </c>
      <c r="H35" s="4">
        <f t="shared" si="3"/>
        <v>1.2813191879385455</v>
      </c>
      <c r="J35" s="7">
        <v>84842</v>
      </c>
      <c r="L35" s="3">
        <f t="shared" si="7"/>
        <v>7.0480468355708092</v>
      </c>
      <c r="M35" s="4">
        <f t="shared" si="4"/>
        <v>0.19959136914955433</v>
      </c>
      <c r="O35" s="7">
        <v>890015.43027970195</v>
      </c>
      <c r="Q35" s="3">
        <f t="shared" si="8"/>
        <v>6.3266679534108805</v>
      </c>
      <c r="R35" s="4">
        <f t="shared" si="5"/>
        <v>0.89017892831326773</v>
      </c>
    </row>
    <row r="36" spans="1:18" ht="23.1" customHeight="1">
      <c r="C36" s="8">
        <v>4</v>
      </c>
      <c r="E36" s="7">
        <v>14709586.7969684</v>
      </c>
      <c r="G36" s="3">
        <f t="shared" si="6"/>
        <v>3.3929982167762107</v>
      </c>
      <c r="H36" s="4">
        <f t="shared" si="3"/>
        <v>0.37297697276867936</v>
      </c>
      <c r="J36" s="7">
        <v>84587</v>
      </c>
      <c r="L36" s="3">
        <f t="shared" si="7"/>
        <v>4.2058319884690665</v>
      </c>
      <c r="M36" s="4">
        <f t="shared" si="4"/>
        <v>-0.30055868555668441</v>
      </c>
      <c r="O36" s="7">
        <v>877799.59367315902</v>
      </c>
      <c r="Q36" s="3">
        <f t="shared" si="8"/>
        <v>2.8902567082821573</v>
      </c>
      <c r="R36" s="4">
        <f t="shared" si="5"/>
        <v>-1.3725421145455718</v>
      </c>
    </row>
    <row r="37" spans="1:18" ht="23.1" customHeight="1">
      <c r="A37" s="8">
        <v>2023</v>
      </c>
      <c r="C37" s="8">
        <v>1</v>
      </c>
      <c r="E37" s="7">
        <v>14246686.949312899</v>
      </c>
      <c r="G37" s="3">
        <f t="shared" si="6"/>
        <v>1.7442934317130065</v>
      </c>
      <c r="H37" s="4">
        <f t="shared" si="3"/>
        <v>-3.1469262464320469</v>
      </c>
      <c r="J37" s="7">
        <v>84078</v>
      </c>
      <c r="L37" s="3">
        <f t="shared" si="7"/>
        <v>1.8979057591623105</v>
      </c>
      <c r="M37" s="4">
        <f t="shared" si="4"/>
        <v>-0.60174731341695598</v>
      </c>
      <c r="O37" s="7">
        <v>877496.75955307402</v>
      </c>
      <c r="Q37" s="3">
        <f t="shared" si="8"/>
        <v>4.0914613669588817</v>
      </c>
      <c r="R37" s="4">
        <f t="shared" si="5"/>
        <v>-3.4499232201490315E-2</v>
      </c>
    </row>
    <row r="38" spans="1:18" ht="23.1" customHeight="1">
      <c r="C38" s="8">
        <v>2</v>
      </c>
      <c r="E38" s="7">
        <v>14927085.2685064</v>
      </c>
      <c r="G38" s="3">
        <f t="shared" si="6"/>
        <v>3.1622236958446681</v>
      </c>
      <c r="H38" s="4">
        <f t="shared" si="3"/>
        <v>4.7758354037976236</v>
      </c>
      <c r="J38" s="7">
        <v>85314</v>
      </c>
      <c r="L38" s="3">
        <f t="shared" si="7"/>
        <v>0.75702998594593396</v>
      </c>
      <c r="M38" s="4">
        <f t="shared" si="4"/>
        <v>1.4700635124527128</v>
      </c>
      <c r="O38" s="7">
        <v>898011.352037807</v>
      </c>
      <c r="Q38" s="3">
        <f t="shared" si="8"/>
        <v>1.7965789180510727</v>
      </c>
      <c r="R38" s="4">
        <f t="shared" si="5"/>
        <v>2.337853930672229</v>
      </c>
    </row>
    <row r="39" spans="1:18" ht="23.1" customHeight="1">
      <c r="C39" s="8">
        <v>3</v>
      </c>
      <c r="E39" s="7">
        <v>14938206.9169908</v>
      </c>
      <c r="G39" s="3">
        <f t="shared" si="6"/>
        <v>1.9329991786439127</v>
      </c>
      <c r="H39" s="4">
        <f t="shared" si="3"/>
        <v>7.4506497982329556E-2</v>
      </c>
      <c r="J39" s="7">
        <v>85483</v>
      </c>
      <c r="L39" s="3">
        <f t="shared" si="7"/>
        <v>0.75552202918365285</v>
      </c>
      <c r="M39" s="4">
        <f t="shared" si="4"/>
        <v>0.19809175516327659</v>
      </c>
      <c r="O39" s="7">
        <v>898596.91239876801</v>
      </c>
      <c r="Q39" s="3">
        <f t="shared" si="8"/>
        <v>0.9641947574289933</v>
      </c>
      <c r="R39" s="4">
        <f t="shared" si="5"/>
        <v>6.5206342841017673E-2</v>
      </c>
    </row>
    <row r="40" spans="1:18" ht="23.1" customHeight="1">
      <c r="C40" s="8">
        <v>4</v>
      </c>
      <c r="E40" s="7">
        <v>15059303.781609001</v>
      </c>
      <c r="G40" s="3">
        <f t="shared" si="6"/>
        <v>2.3774766039837081</v>
      </c>
      <c r="H40" s="4">
        <f t="shared" si="3"/>
        <v>0.81065194297491594</v>
      </c>
      <c r="J40" s="7">
        <v>85396</v>
      </c>
      <c r="L40" s="3">
        <f t="shared" si="7"/>
        <v>0.95641174175700172</v>
      </c>
      <c r="M40" s="4">
        <f t="shared" si="4"/>
        <v>-0.10177462185463337</v>
      </c>
      <c r="O40" s="7">
        <v>887190.36519339995</v>
      </c>
      <c r="Q40" s="3">
        <f t="shared" si="8"/>
        <v>1.069808141622075</v>
      </c>
      <c r="R40" s="4">
        <f t="shared" si="5"/>
        <v>-1.2693730690570448</v>
      </c>
    </row>
    <row r="41" spans="1:18" ht="23.1" customHeight="1">
      <c r="A41" s="8">
        <v>2024</v>
      </c>
      <c r="C41" s="8">
        <v>1</v>
      </c>
      <c r="E41" s="7">
        <v>14603659.9637344</v>
      </c>
      <c r="G41" s="3">
        <f t="shared" si="6"/>
        <v>2.5056563374456386</v>
      </c>
      <c r="H41" s="4">
        <f t="shared" si="3"/>
        <v>-3.0256632343857115</v>
      </c>
      <c r="J41" s="7">
        <v>84970</v>
      </c>
      <c r="L41" s="3">
        <f t="shared" si="7"/>
        <v>1.0609196222555184</v>
      </c>
      <c r="M41" s="4">
        <f t="shared" si="4"/>
        <v>-0.49885240526488239</v>
      </c>
      <c r="O41" s="7">
        <v>885969.45600818098</v>
      </c>
      <c r="Q41" s="3">
        <f t="shared" si="8"/>
        <v>0.96555301918406222</v>
      </c>
      <c r="R41" s="4">
        <f t="shared" si="5"/>
        <v>-0.13761524393389735</v>
      </c>
    </row>
    <row r="42" spans="1:18" ht="23.1" customHeight="1">
      <c r="C42" s="8">
        <v>2</v>
      </c>
      <c r="E42" s="7">
        <v>15263737.3011222</v>
      </c>
      <c r="G42" s="3">
        <f t="shared" si="6"/>
        <v>2.2553099051834113</v>
      </c>
      <c r="H42" s="4">
        <f t="shared" si="3"/>
        <v>4.5199445825703011</v>
      </c>
      <c r="J42" s="7">
        <v>86239</v>
      </c>
      <c r="L42" s="3">
        <f t="shared" si="7"/>
        <v>1.0842300208641076</v>
      </c>
      <c r="M42" s="4">
        <f t="shared" si="4"/>
        <v>1.4934682829233825</v>
      </c>
      <c r="O42" s="7">
        <v>906032.68304026802</v>
      </c>
      <c r="Q42" s="3">
        <f t="shared" si="8"/>
        <v>0.89323269513894576</v>
      </c>
      <c r="R42" s="4">
        <f t="shared" si="5"/>
        <v>2.2645506451750341</v>
      </c>
    </row>
    <row r="43" spans="1:18" ht="23.1" customHeight="1">
      <c r="C43" s="8">
        <v>3</v>
      </c>
      <c r="E43" s="7">
        <v>16282966.3036172</v>
      </c>
      <c r="G43" s="3">
        <f t="shared" si="6"/>
        <v>9.0021472730898111</v>
      </c>
      <c r="H43" s="4">
        <f t="shared" si="3"/>
        <v>6.6774537741819406</v>
      </c>
      <c r="J43" s="7">
        <v>87622</v>
      </c>
      <c r="L43" s="3">
        <f t="shared" si="7"/>
        <v>2.5022519097364304</v>
      </c>
      <c r="M43" s="4">
        <f t="shared" si="4"/>
        <v>1.603682788529559</v>
      </c>
      <c r="O43" s="7">
        <v>938198.88571854099</v>
      </c>
      <c r="Q43" s="3">
        <f t="shared" si="8"/>
        <v>4.4070898501150202</v>
      </c>
      <c r="R43" s="4">
        <f t="shared" si="5"/>
        <v>3.5502254256807309</v>
      </c>
    </row>
    <row r="44" spans="1:18" ht="23.1" customHeight="1">
      <c r="C44" s="8">
        <v>4</v>
      </c>
      <c r="E44" s="7">
        <v>16196514.954296499</v>
      </c>
      <c r="G44" s="3">
        <f t="shared" si="6"/>
        <v>7.5515521114349671</v>
      </c>
      <c r="H44" s="4">
        <f t="shared" si="3"/>
        <v>-0.53093120570725238</v>
      </c>
      <c r="J44" s="7">
        <v>86923</v>
      </c>
      <c r="L44" s="3">
        <f t="shared" si="7"/>
        <v>1.7881399597170722</v>
      </c>
      <c r="M44" s="4">
        <f t="shared" si="4"/>
        <v>-0.79774485859716027</v>
      </c>
      <c r="O44" s="7">
        <v>938027.12355366198</v>
      </c>
      <c r="Q44" s="3">
        <f t="shared" si="8"/>
        <v>5.7300845855308591</v>
      </c>
      <c r="R44" s="4">
        <f t="shared" si="5"/>
        <v>-1.8307649635229684E-2</v>
      </c>
    </row>
    <row r="45" spans="1:18" ht="23.1" customHeight="1">
      <c r="A45" s="8">
        <v>2025</v>
      </c>
      <c r="C45" s="8" t="s">
        <v>20</v>
      </c>
      <c r="E45" s="7">
        <v>15906913.500403225</v>
      </c>
      <c r="G45" s="3">
        <f t="shared" si="6"/>
        <v>8.9241569572643176</v>
      </c>
      <c r="H45" s="4">
        <f t="shared" si="3"/>
        <v>-1.7880479517382253</v>
      </c>
      <c r="J45" s="7">
        <v>87149</v>
      </c>
      <c r="L45" s="3">
        <f t="shared" si="7"/>
        <v>2.5644345062963314</v>
      </c>
      <c r="M45" s="4">
        <f t="shared" si="4"/>
        <v>0.26000023008869722</v>
      </c>
      <c r="O45" s="7">
        <v>945169.18826572772</v>
      </c>
      <c r="Q45" s="3">
        <f t="shared" si="8"/>
        <v>6.6819157089542003</v>
      </c>
      <c r="R45" s="4">
        <f t="shared" si="5"/>
        <v>0.76139213171240172</v>
      </c>
    </row>
    <row r="46" spans="1:18" ht="23.1" customHeight="1" thickBot="1">
      <c r="A46" s="27"/>
      <c r="B46" s="23"/>
      <c r="C46" s="27" t="s">
        <v>19</v>
      </c>
      <c r="D46" s="23"/>
      <c r="E46" s="24">
        <v>16216835.682219336</v>
      </c>
      <c r="F46" s="23"/>
      <c r="G46" s="32">
        <f t="shared" si="6"/>
        <v>6.2442006324824773</v>
      </c>
      <c r="H46" s="33">
        <f t="shared" si="3"/>
        <v>1.9483489478222982</v>
      </c>
      <c r="I46" s="23"/>
      <c r="J46" s="24">
        <v>86973</v>
      </c>
      <c r="K46" s="23"/>
      <c r="L46" s="32">
        <f t="shared" si="7"/>
        <v>0.8511230417792337</v>
      </c>
      <c r="M46" s="33">
        <f t="shared" si="4"/>
        <v>-0.20195297708521798</v>
      </c>
      <c r="N46" s="23"/>
      <c r="O46" s="24">
        <v>948699.51444887067</v>
      </c>
      <c r="P46" s="25"/>
      <c r="Q46" s="32">
        <f t="shared" si="8"/>
        <v>4.7091934107090339</v>
      </c>
      <c r="R46" s="33">
        <f t="shared" si="5"/>
        <v>0.37351261837266225</v>
      </c>
    </row>
  </sheetData>
  <sheetProtection algorithmName="SHA-512" hashValue="8RpyKKdyRjVQVbFh9PfHCf3E1QqGnW9d9JuivhKNHmYWGwP1u6x7ruw3puJ5/FApNdGXlrUbtK5vhx4KiJ6ctA==" saltValue="7cGJXXLsXCnAobnDwTRSN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&amp;C&amp;"Arial,Bold"&amp;[24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BCCE-8906-4E34-9599-73EDFEEF221F}">
  <sheetPr>
    <tabColor rgb="FFFFFF0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466</v>
      </c>
      <c r="B11" s="35"/>
      <c r="C11" s="35" t="s">
        <v>50</v>
      </c>
      <c r="D11" s="37"/>
      <c r="E11" s="37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51</v>
      </c>
      <c r="D12" s="38"/>
      <c r="E12" s="38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263969673.92359719</v>
      </c>
      <c r="F14" s="5"/>
      <c r="G14" s="29"/>
      <c r="H14" s="5"/>
      <c r="I14" s="5"/>
      <c r="J14" s="34">
        <f>J24</f>
        <v>103911</v>
      </c>
      <c r="K14" s="5"/>
      <c r="L14" s="29"/>
      <c r="M14" s="5"/>
      <c r="N14" s="5"/>
      <c r="O14" s="34">
        <f>+O21+O22+O23+O24</f>
        <v>4779096.0606361693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230006027.90850881</v>
      </c>
      <c r="F15" s="5"/>
      <c r="G15" s="29">
        <f t="shared" ref="G15:G16" si="0">((E15/E14)-1)*100</f>
        <v>-12.866495423606406</v>
      </c>
      <c r="H15" s="5"/>
      <c r="I15" s="5"/>
      <c r="J15" s="34">
        <f>J28</f>
        <v>103494</v>
      </c>
      <c r="K15" s="5"/>
      <c r="L15" s="29">
        <f t="shared" ref="L15:L16" si="1">((J15/J14)-1)*100</f>
        <v>-0.40130496290093909</v>
      </c>
      <c r="M15" s="5"/>
      <c r="N15" s="5"/>
      <c r="O15" s="34">
        <f>+O25+O26+O27+O28</f>
        <v>4810451.2166119497</v>
      </c>
      <c r="P15" s="1"/>
      <c r="Q15" s="29">
        <f t="shared" ref="Q15:Q16" si="2">((O15/O14)-1)*100</f>
        <v>0.65608967842354371</v>
      </c>
      <c r="R15" s="5"/>
    </row>
    <row r="16" spans="1:19" ht="23.1" customHeight="1">
      <c r="A16" s="8">
        <v>2021</v>
      </c>
      <c r="E16" s="34">
        <f>+E29+E30+E31+E32</f>
        <v>254102657.75639701</v>
      </c>
      <c r="F16" s="5"/>
      <c r="G16" s="29">
        <f t="shared" si="0"/>
        <v>10.476521014255024</v>
      </c>
      <c r="H16" s="5"/>
      <c r="I16" s="5"/>
      <c r="J16" s="34">
        <f>J32</f>
        <v>103818</v>
      </c>
      <c r="K16" s="5"/>
      <c r="L16" s="29">
        <f t="shared" si="1"/>
        <v>0.31306162676096871</v>
      </c>
      <c r="M16" s="5"/>
      <c r="N16" s="5"/>
      <c r="O16" s="34">
        <f>+O29+O30+O31+O32</f>
        <v>4900742.5819887593</v>
      </c>
      <c r="P16" s="1"/>
      <c r="Q16" s="29">
        <f t="shared" si="2"/>
        <v>1.8769832872435277</v>
      </c>
      <c r="R16" s="5"/>
    </row>
    <row r="17" spans="1:18" ht="23.1" customHeight="1">
      <c r="A17" s="8">
        <v>2022</v>
      </c>
      <c r="E17" s="34">
        <f>+E33+E34+E35+E36</f>
        <v>276121845.20250523</v>
      </c>
      <c r="F17" s="5"/>
      <c r="G17" s="29">
        <f>((E17/E16)-1)*100</f>
        <v>8.6654691613723855</v>
      </c>
      <c r="H17" s="5"/>
      <c r="I17" s="5"/>
      <c r="J17" s="34">
        <f>J36</f>
        <v>106355</v>
      </c>
      <c r="K17" s="5"/>
      <c r="L17" s="29">
        <f>((J17/J16)-1)*100</f>
        <v>2.4436995511375681</v>
      </c>
      <c r="M17" s="5"/>
      <c r="N17" s="5"/>
      <c r="O17" s="34">
        <f>+O33+O34+O35+O36</f>
        <v>5065496.6507894695</v>
      </c>
      <c r="P17" s="1"/>
      <c r="Q17" s="29">
        <f>((O17/O16)-1)*100</f>
        <v>3.361818460047572</v>
      </c>
      <c r="R17" s="5"/>
    </row>
    <row r="18" spans="1:18" ht="23.1" customHeight="1">
      <c r="A18" s="8">
        <v>2023</v>
      </c>
      <c r="E18" s="34">
        <f>+E37+E38+E39+E40</f>
        <v>284519139.43713003</v>
      </c>
      <c r="F18" s="5"/>
      <c r="G18" s="29">
        <f>((E18/E17)-1)*100</f>
        <v>3.0411553379509959</v>
      </c>
      <c r="H18" s="5"/>
      <c r="I18" s="5"/>
      <c r="J18" s="34">
        <f>J40</f>
        <v>108690</v>
      </c>
      <c r="K18" s="5"/>
      <c r="L18" s="29">
        <f>((J18/J17)-1)*100</f>
        <v>2.195477410558988</v>
      </c>
      <c r="M18" s="5"/>
      <c r="N18" s="5"/>
      <c r="O18" s="34">
        <f>+O37+O38+O39+O40</f>
        <v>5178854.4682217203</v>
      </c>
      <c r="P18" s="1"/>
      <c r="Q18" s="29">
        <f>((O18/O17)-1)*100</f>
        <v>2.2378421159272355</v>
      </c>
      <c r="R18" s="5"/>
    </row>
    <row r="19" spans="1:18" ht="23.1" customHeight="1">
      <c r="A19" s="8">
        <v>2024</v>
      </c>
      <c r="E19" s="34">
        <f>+E41+E42+E43+E44</f>
        <v>291853369.06901574</v>
      </c>
      <c r="F19" s="5"/>
      <c r="G19" s="29">
        <f>((E19/E18)-1)*100</f>
        <v>2.5777631854205563</v>
      </c>
      <c r="H19" s="5"/>
      <c r="I19" s="5"/>
      <c r="J19" s="34">
        <f>J44</f>
        <v>111208</v>
      </c>
      <c r="K19" s="5"/>
      <c r="L19" s="29">
        <f>((J19/J18)-1)*100</f>
        <v>2.3166804673843133</v>
      </c>
      <c r="M19" s="5"/>
      <c r="N19" s="5"/>
      <c r="O19" s="34">
        <f>+O41+O42+O43+O44</f>
        <v>5323672.4042351199</v>
      </c>
      <c r="P19" s="1"/>
      <c r="Q19" s="29">
        <f>((O19/O18)-1)*100</f>
        <v>2.796331445535416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64574021.276609302</v>
      </c>
      <c r="G21" s="3">
        <f>(E21/E16-1)*100</f>
        <v>-74.587427834574214</v>
      </c>
      <c r="H21" s="4">
        <f>(E21/E19-1)*100</f>
        <v>-77.874498594073373</v>
      </c>
      <c r="J21" s="7">
        <v>102920</v>
      </c>
      <c r="L21" s="3">
        <f>(J21/J16-1)*100</f>
        <v>-0.86497524514053126</v>
      </c>
      <c r="M21" s="4">
        <f>(J21/J19-1)*100</f>
        <v>-7.4527012445147811</v>
      </c>
      <c r="O21" s="7">
        <v>1182559.5542987899</v>
      </c>
      <c r="Q21" s="3">
        <f>(O21/O16-1)*100</f>
        <v>-75.86978841441416</v>
      </c>
      <c r="R21" s="4">
        <f>(O21/O19-1)*100</f>
        <v>-77.786770775789421</v>
      </c>
    </row>
    <row r="22" spans="1:18" ht="23.1" hidden="1" customHeight="1">
      <c r="C22" s="8">
        <v>2</v>
      </c>
      <c r="E22" s="7">
        <v>65179026.5777307</v>
      </c>
      <c r="G22" s="3">
        <f>(E22/E17-1)*100</f>
        <v>-76.39483158968136</v>
      </c>
      <c r="H22" s="4">
        <f t="shared" ref="H22:H46" si="3">(E22/E21-1)*100</f>
        <v>0.93691749276354486</v>
      </c>
      <c r="J22" s="7">
        <v>102917</v>
      </c>
      <c r="L22" s="3">
        <f>(J22/J17-1)*100</f>
        <v>-3.232570165953641</v>
      </c>
      <c r="M22" s="4">
        <f t="shared" ref="M22:M46" si="4">(J22/J21-1)*100</f>
        <v>-2.9148853478377923E-3</v>
      </c>
      <c r="O22" s="7">
        <v>1177212.5123949801</v>
      </c>
      <c r="Q22" s="3">
        <f>(O22/O17-1)*100</f>
        <v>-76.760175881045967</v>
      </c>
      <c r="R22" s="4">
        <f t="shared" ref="R22:R46" si="5">(O22/O21-1)*100</f>
        <v>-0.45215836144341104</v>
      </c>
    </row>
    <row r="23" spans="1:18" ht="23.1" hidden="1" customHeight="1">
      <c r="C23" s="8">
        <v>3</v>
      </c>
      <c r="E23" s="7">
        <v>66290349.797136299</v>
      </c>
      <c r="G23" s="3">
        <f>(E23/E18-1)*100</f>
        <v>-76.700917228879632</v>
      </c>
      <c r="H23" s="4">
        <f t="shared" si="3"/>
        <v>1.7050319370453648</v>
      </c>
      <c r="J23" s="7">
        <v>101745</v>
      </c>
      <c r="L23" s="3">
        <f>(J23/J18-1)*100</f>
        <v>-6.3897322660778411</v>
      </c>
      <c r="M23" s="4">
        <f t="shared" si="4"/>
        <v>-1.1387817367393138</v>
      </c>
      <c r="O23" s="7">
        <v>1198233.7781821101</v>
      </c>
      <c r="Q23" s="3">
        <f>(O23/O18-1)*100</f>
        <v>-76.862957135894348</v>
      </c>
      <c r="R23" s="4">
        <f t="shared" si="5"/>
        <v>1.7856814777106989</v>
      </c>
    </row>
    <row r="24" spans="1:18" ht="23.1" hidden="1" customHeight="1">
      <c r="C24" s="8">
        <v>4</v>
      </c>
      <c r="E24" s="7">
        <v>67926276.272120893</v>
      </c>
      <c r="G24" s="3">
        <f>(E24/E19-1)*100</f>
        <v>-76.72588927487827</v>
      </c>
      <c r="H24" s="4">
        <f t="shared" si="3"/>
        <v>2.467819946630101</v>
      </c>
      <c r="J24" s="7">
        <v>103911</v>
      </c>
      <c r="L24" s="3">
        <f>(J24/J19-1)*100</f>
        <v>-6.5615783037191626</v>
      </c>
      <c r="M24" s="4">
        <f t="shared" si="4"/>
        <v>2.1288515406162389</v>
      </c>
      <c r="O24" s="7">
        <v>1221090.2157602899</v>
      </c>
      <c r="Q24" s="3">
        <f>(O24/O19-1)*100</f>
        <v>-77.063009835299397</v>
      </c>
      <c r="R24" s="4">
        <f t="shared" si="5"/>
        <v>1.9075107040344319</v>
      </c>
    </row>
    <row r="25" spans="1:18" ht="23.1" customHeight="1">
      <c r="A25" s="8">
        <v>2020</v>
      </c>
      <c r="C25" s="8">
        <v>1</v>
      </c>
      <c r="E25" s="7">
        <v>66768134.493942402</v>
      </c>
      <c r="G25" s="3">
        <f t="shared" ref="G25:G46" si="6">(E25/E21-1)*100</f>
        <v>3.3978265159209986</v>
      </c>
      <c r="H25" s="4">
        <f t="shared" si="3"/>
        <v>-1.7049981858844099</v>
      </c>
      <c r="J25" s="7">
        <v>103332</v>
      </c>
      <c r="L25" s="3">
        <f t="shared" ref="L25:L46" si="7">(J25/J21-1)*100</f>
        <v>0.40031092110377475</v>
      </c>
      <c r="M25" s="4">
        <f t="shared" si="4"/>
        <v>-0.55720761035886746</v>
      </c>
      <c r="O25" s="7">
        <v>1195345.3425274601</v>
      </c>
      <c r="Q25" s="3">
        <f t="shared" ref="Q25:Q46" si="8">(O25/O21-1)*100</f>
        <v>1.0811961378343948</v>
      </c>
      <c r="R25" s="4">
        <f t="shared" si="5"/>
        <v>-2.1083514469731668</v>
      </c>
    </row>
    <row r="26" spans="1:18" ht="23.1" customHeight="1">
      <c r="C26" s="8">
        <v>2</v>
      </c>
      <c r="E26" s="7">
        <v>42884394.995751403</v>
      </c>
      <c r="G26" s="3">
        <f t="shared" si="6"/>
        <v>-34.205223294323574</v>
      </c>
      <c r="H26" s="4">
        <f t="shared" si="3"/>
        <v>-35.771164911546052</v>
      </c>
      <c r="J26" s="7">
        <v>101167</v>
      </c>
      <c r="L26" s="3">
        <f t="shared" si="7"/>
        <v>-1.7003993509332793</v>
      </c>
      <c r="M26" s="4">
        <f t="shared" si="4"/>
        <v>-2.095188325010644</v>
      </c>
      <c r="O26" s="7">
        <v>1165756.6990793899</v>
      </c>
      <c r="Q26" s="3">
        <f t="shared" si="8"/>
        <v>-0.97313044118804148</v>
      </c>
      <c r="R26" s="4">
        <f t="shared" si="5"/>
        <v>-2.4753217664702176</v>
      </c>
    </row>
    <row r="27" spans="1:18" ht="23.1" customHeight="1">
      <c r="C27" s="8">
        <v>3</v>
      </c>
      <c r="E27" s="7">
        <v>56805023.5287183</v>
      </c>
      <c r="G27" s="3">
        <f t="shared" si="6"/>
        <v>-14.308758812474631</v>
      </c>
      <c r="H27" s="4">
        <f t="shared" si="3"/>
        <v>32.460825282357433</v>
      </c>
      <c r="J27" s="7">
        <v>101188</v>
      </c>
      <c r="L27" s="3">
        <f t="shared" si="7"/>
        <v>-0.54744704899503116</v>
      </c>
      <c r="M27" s="4">
        <f t="shared" si="4"/>
        <v>2.0757756976097497E-2</v>
      </c>
      <c r="O27" s="7">
        <v>1210757.68354311</v>
      </c>
      <c r="Q27" s="3">
        <f t="shared" si="8"/>
        <v>1.0451971550994532</v>
      </c>
      <c r="R27" s="4">
        <f t="shared" si="5"/>
        <v>3.860238118233239</v>
      </c>
    </row>
    <row r="28" spans="1:18" ht="23.1" customHeight="1">
      <c r="C28" s="8">
        <v>4</v>
      </c>
      <c r="E28" s="7">
        <v>63548474.890096702</v>
      </c>
      <c r="G28" s="3">
        <f t="shared" si="6"/>
        <v>-6.4449306252063465</v>
      </c>
      <c r="H28" s="4">
        <f t="shared" si="3"/>
        <v>11.871223603963799</v>
      </c>
      <c r="J28" s="7">
        <v>103494</v>
      </c>
      <c r="L28" s="3">
        <f t="shared" si="7"/>
        <v>-0.40130496290093909</v>
      </c>
      <c r="M28" s="4">
        <f t="shared" si="4"/>
        <v>2.2789263549037431</v>
      </c>
      <c r="O28" s="7">
        <v>1238591.4914619899</v>
      </c>
      <c r="Q28" s="3">
        <f t="shared" si="8"/>
        <v>1.4332500150943561</v>
      </c>
      <c r="R28" s="4">
        <f t="shared" si="5"/>
        <v>2.2988751834659649</v>
      </c>
    </row>
    <row r="29" spans="1:18" ht="23.1" customHeight="1">
      <c r="A29" s="8">
        <v>2021</v>
      </c>
      <c r="C29" s="8">
        <v>1</v>
      </c>
      <c r="E29" s="7">
        <v>64153688.249667503</v>
      </c>
      <c r="G29" s="3">
        <f t="shared" si="6"/>
        <v>-3.915709588249916</v>
      </c>
      <c r="H29" s="4">
        <f t="shared" si="3"/>
        <v>0.9523648846293753</v>
      </c>
      <c r="J29" s="7">
        <v>103269</v>
      </c>
      <c r="L29" s="3">
        <f t="shared" si="7"/>
        <v>-6.0968528626170748E-2</v>
      </c>
      <c r="M29" s="4">
        <f t="shared" si="4"/>
        <v>-0.21740390747290173</v>
      </c>
      <c r="O29" s="7">
        <v>1214026.5636098499</v>
      </c>
      <c r="Q29" s="3">
        <f t="shared" si="8"/>
        <v>1.5628304572542939</v>
      </c>
      <c r="R29" s="4">
        <f t="shared" si="5"/>
        <v>-1.9832953820104526</v>
      </c>
    </row>
    <row r="30" spans="1:18" ht="23.1" customHeight="1">
      <c r="C30" s="8">
        <v>2</v>
      </c>
      <c r="E30" s="7">
        <v>63735920.502222203</v>
      </c>
      <c r="G30" s="3">
        <f t="shared" si="6"/>
        <v>48.622641192761563</v>
      </c>
      <c r="H30" s="4">
        <f t="shared" si="3"/>
        <v>-0.6511983314497316</v>
      </c>
      <c r="J30" s="7">
        <v>101523</v>
      </c>
      <c r="L30" s="3">
        <f t="shared" si="7"/>
        <v>0.35189340397561164</v>
      </c>
      <c r="M30" s="4">
        <f t="shared" si="4"/>
        <v>-1.6907300351509114</v>
      </c>
      <c r="O30" s="7">
        <v>1199326.8440314401</v>
      </c>
      <c r="Q30" s="3">
        <f t="shared" si="8"/>
        <v>2.8796870718015954</v>
      </c>
      <c r="R30" s="4">
        <f t="shared" si="5"/>
        <v>-1.210823553539131</v>
      </c>
    </row>
    <row r="31" spans="1:18" ht="23.1" customHeight="1">
      <c r="C31" s="8">
        <v>3</v>
      </c>
      <c r="E31" s="7">
        <v>59532470.4569019</v>
      </c>
      <c r="G31" s="3">
        <f t="shared" si="6"/>
        <v>4.801418534409585</v>
      </c>
      <c r="H31" s="4">
        <f t="shared" si="3"/>
        <v>-6.5951036906633291</v>
      </c>
      <c r="J31" s="7">
        <v>101411</v>
      </c>
      <c r="L31" s="3">
        <f t="shared" si="7"/>
        <v>0.22038186346207134</v>
      </c>
      <c r="M31" s="4">
        <f t="shared" si="4"/>
        <v>-0.1103198290042684</v>
      </c>
      <c r="O31" s="7">
        <v>1229352.2299158501</v>
      </c>
      <c r="Q31" s="3">
        <f t="shared" si="8"/>
        <v>1.5357776890852159</v>
      </c>
      <c r="R31" s="4">
        <f t="shared" si="5"/>
        <v>2.5035198731550246</v>
      </c>
    </row>
    <row r="32" spans="1:18" ht="23.1" customHeight="1">
      <c r="C32" s="8">
        <v>4</v>
      </c>
      <c r="E32" s="7">
        <v>66680578.547605403</v>
      </c>
      <c r="G32" s="3">
        <f t="shared" si="6"/>
        <v>4.928684225586033</v>
      </c>
      <c r="H32" s="4">
        <f t="shared" si="3"/>
        <v>12.00707451890195</v>
      </c>
      <c r="J32" s="7">
        <v>103818</v>
      </c>
      <c r="L32" s="3">
        <f t="shared" si="7"/>
        <v>0.31306162676096871</v>
      </c>
      <c r="M32" s="4">
        <f t="shared" si="4"/>
        <v>2.3735097770458902</v>
      </c>
      <c r="O32" s="7">
        <v>1258036.94443162</v>
      </c>
      <c r="Q32" s="3">
        <f t="shared" si="8"/>
        <v>1.5699650049006308</v>
      </c>
      <c r="R32" s="4">
        <f t="shared" si="5"/>
        <v>2.3333194358571507</v>
      </c>
    </row>
    <row r="33" spans="1:18" ht="23.1" customHeight="1">
      <c r="A33" s="8">
        <v>2022</v>
      </c>
      <c r="C33" s="8">
        <v>1</v>
      </c>
      <c r="E33" s="7">
        <v>67994784.127779603</v>
      </c>
      <c r="G33" s="3">
        <f t="shared" si="6"/>
        <v>5.9873344509261406</v>
      </c>
      <c r="H33" s="4">
        <f t="shared" si="3"/>
        <v>1.9708970869770415</v>
      </c>
      <c r="J33" s="7">
        <v>105727</v>
      </c>
      <c r="L33" s="3">
        <f t="shared" si="7"/>
        <v>2.3801915386030714</v>
      </c>
      <c r="M33" s="4">
        <f t="shared" si="4"/>
        <v>1.838794814001421</v>
      </c>
      <c r="O33" s="7">
        <v>1259304.8611888599</v>
      </c>
      <c r="Q33" s="3">
        <f t="shared" si="8"/>
        <v>3.7295969409744334</v>
      </c>
      <c r="R33" s="4">
        <f t="shared" si="5"/>
        <v>0.10078533566537651</v>
      </c>
    </row>
    <row r="34" spans="1:18" ht="23.1" customHeight="1">
      <c r="C34" s="8">
        <v>2</v>
      </c>
      <c r="E34" s="7">
        <v>70851627.713159606</v>
      </c>
      <c r="G34" s="3">
        <f t="shared" si="6"/>
        <v>11.164359367319898</v>
      </c>
      <c r="H34" s="4">
        <f t="shared" si="3"/>
        <v>4.201562843425255</v>
      </c>
      <c r="J34" s="7">
        <v>106575</v>
      </c>
      <c r="L34" s="3">
        <f t="shared" si="7"/>
        <v>4.9762122868709513</v>
      </c>
      <c r="M34" s="4">
        <f t="shared" si="4"/>
        <v>0.80206569750393975</v>
      </c>
      <c r="O34" s="7">
        <v>1277276.5344469501</v>
      </c>
      <c r="Q34" s="3">
        <f t="shared" si="8"/>
        <v>6.4994534895498779</v>
      </c>
      <c r="R34" s="4">
        <f t="shared" si="5"/>
        <v>1.4271106077621054</v>
      </c>
    </row>
    <row r="35" spans="1:18" ht="23.1" customHeight="1">
      <c r="C35" s="8">
        <v>3</v>
      </c>
      <c r="E35" s="7">
        <v>69949709.146438301</v>
      </c>
      <c r="G35" s="3">
        <f t="shared" si="6"/>
        <v>17.498414914727721</v>
      </c>
      <c r="H35" s="4">
        <f t="shared" si="3"/>
        <v>-1.2729680260454845</v>
      </c>
      <c r="J35" s="7">
        <v>106996</v>
      </c>
      <c r="L35" s="3">
        <f t="shared" si="7"/>
        <v>5.5072921083511694</v>
      </c>
      <c r="M35" s="4">
        <f t="shared" si="4"/>
        <v>0.39502697630775518</v>
      </c>
      <c r="O35" s="7">
        <v>1259219.2818966899</v>
      </c>
      <c r="Q35" s="3">
        <f t="shared" si="8"/>
        <v>2.4294950831857287</v>
      </c>
      <c r="R35" s="4">
        <f t="shared" si="5"/>
        <v>-1.4137308611935628</v>
      </c>
    </row>
    <row r="36" spans="1:18" ht="23.1" customHeight="1">
      <c r="C36" s="8">
        <v>4</v>
      </c>
      <c r="E36" s="7">
        <v>67325724.215127707</v>
      </c>
      <c r="G36" s="3">
        <f t="shared" si="6"/>
        <v>0.96751660164693387</v>
      </c>
      <c r="H36" s="4">
        <f t="shared" si="3"/>
        <v>-3.7512449491638789</v>
      </c>
      <c r="J36" s="7">
        <v>106355</v>
      </c>
      <c r="L36" s="3">
        <f t="shared" si="7"/>
        <v>2.4436995511375681</v>
      </c>
      <c r="M36" s="4">
        <f t="shared" si="4"/>
        <v>-0.59908781636697217</v>
      </c>
      <c r="O36" s="7">
        <v>1269695.9732569701</v>
      </c>
      <c r="Q36" s="3">
        <f t="shared" si="8"/>
        <v>0.92676362780568233</v>
      </c>
      <c r="R36" s="4">
        <f t="shared" si="5"/>
        <v>0.83199896244439131</v>
      </c>
    </row>
    <row r="37" spans="1:18" ht="23.1" customHeight="1">
      <c r="A37" s="8">
        <v>2023</v>
      </c>
      <c r="C37" s="8">
        <v>1</v>
      </c>
      <c r="E37" s="7">
        <v>67291226.102838799</v>
      </c>
      <c r="G37" s="3">
        <f t="shared" si="6"/>
        <v>-1.0347235217610828</v>
      </c>
      <c r="H37" s="4">
        <f t="shared" si="3"/>
        <v>-5.1240610763692018E-2</v>
      </c>
      <c r="J37" s="7">
        <v>106459</v>
      </c>
      <c r="L37" s="3">
        <f t="shared" si="7"/>
        <v>0.69234916341143204</v>
      </c>
      <c r="M37" s="4">
        <f t="shared" si="4"/>
        <v>9.7785717643739112E-2</v>
      </c>
      <c r="O37" s="7">
        <v>1267984.8536868901</v>
      </c>
      <c r="Q37" s="3">
        <f t="shared" si="8"/>
        <v>0.68926856121525049</v>
      </c>
      <c r="R37" s="4">
        <f t="shared" si="5"/>
        <v>-0.13476608622224884</v>
      </c>
    </row>
    <row r="38" spans="1:18" ht="23.1" customHeight="1">
      <c r="C38" s="8">
        <v>2</v>
      </c>
      <c r="E38" s="7">
        <v>70003393.289471805</v>
      </c>
      <c r="G38" s="3">
        <f t="shared" si="6"/>
        <v>-1.197198216986417</v>
      </c>
      <c r="H38" s="4">
        <f t="shared" si="3"/>
        <v>4.0304915569350674</v>
      </c>
      <c r="J38" s="7">
        <v>107617</v>
      </c>
      <c r="L38" s="3">
        <f t="shared" si="7"/>
        <v>0.9777152240206366</v>
      </c>
      <c r="M38" s="4">
        <f t="shared" si="4"/>
        <v>1.0877426990672401</v>
      </c>
      <c r="O38" s="7">
        <v>1278935.1623684</v>
      </c>
      <c r="Q38" s="3">
        <f t="shared" si="8"/>
        <v>0.12985660322712977</v>
      </c>
      <c r="R38" s="4">
        <f t="shared" si="5"/>
        <v>0.86359932846753473</v>
      </c>
    </row>
    <row r="39" spans="1:18" ht="23.1" customHeight="1">
      <c r="C39" s="8">
        <v>3</v>
      </c>
      <c r="E39" s="7">
        <v>74735837.094015107</v>
      </c>
      <c r="G39" s="3">
        <f t="shared" si="6"/>
        <v>6.8422413845312002</v>
      </c>
      <c r="H39" s="4">
        <f t="shared" si="3"/>
        <v>6.7603062968306649</v>
      </c>
      <c r="J39" s="7">
        <v>109565</v>
      </c>
      <c r="L39" s="3">
        <f t="shared" si="7"/>
        <v>2.4010243373584039</v>
      </c>
      <c r="M39" s="4">
        <f t="shared" si="4"/>
        <v>1.8101229359673621</v>
      </c>
      <c r="O39" s="7">
        <v>1318847.7614595999</v>
      </c>
      <c r="Q39" s="3">
        <f t="shared" si="8"/>
        <v>4.7353531207920518</v>
      </c>
      <c r="R39" s="4">
        <f t="shared" si="5"/>
        <v>3.1207679846168013</v>
      </c>
    </row>
    <row r="40" spans="1:18" ht="23.1" customHeight="1">
      <c r="C40" s="8">
        <v>4</v>
      </c>
      <c r="E40" s="7">
        <v>72488682.950804293</v>
      </c>
      <c r="G40" s="3">
        <f t="shared" si="6"/>
        <v>7.6686271048184373</v>
      </c>
      <c r="H40" s="4">
        <f t="shared" si="3"/>
        <v>-3.006795977121357</v>
      </c>
      <c r="J40" s="7">
        <v>108690</v>
      </c>
      <c r="L40" s="3">
        <f t="shared" si="7"/>
        <v>2.195477410558988</v>
      </c>
      <c r="M40" s="4">
        <f t="shared" si="4"/>
        <v>-0.79861269566010584</v>
      </c>
      <c r="O40" s="7">
        <v>1313086.69070683</v>
      </c>
      <c r="Q40" s="3">
        <f t="shared" si="8"/>
        <v>3.4174100228542059</v>
      </c>
      <c r="R40" s="4">
        <f t="shared" si="5"/>
        <v>-0.43682606295619708</v>
      </c>
    </row>
    <row r="41" spans="1:18" ht="23.1" customHeight="1">
      <c r="A41" s="8">
        <v>2024</v>
      </c>
      <c r="C41" s="8">
        <v>1</v>
      </c>
      <c r="E41" s="7">
        <v>71800675.952098295</v>
      </c>
      <c r="G41" s="3">
        <f t="shared" si="6"/>
        <v>6.7013934957402377</v>
      </c>
      <c r="H41" s="4">
        <f t="shared" si="3"/>
        <v>-0.94912332615137984</v>
      </c>
      <c r="J41" s="7">
        <v>108581</v>
      </c>
      <c r="L41" s="3">
        <f t="shared" si="7"/>
        <v>1.9932556195342732</v>
      </c>
      <c r="M41" s="4">
        <f t="shared" si="4"/>
        <v>-0.10028521483117503</v>
      </c>
      <c r="O41" s="7">
        <v>1307345.7575403899</v>
      </c>
      <c r="Q41" s="3">
        <f t="shared" si="8"/>
        <v>3.1042093081041999</v>
      </c>
      <c r="R41" s="4">
        <f t="shared" si="5"/>
        <v>-0.43720899823832537</v>
      </c>
    </row>
    <row r="42" spans="1:18" ht="23.1" customHeight="1">
      <c r="C42" s="8">
        <v>2</v>
      </c>
      <c r="E42" s="7">
        <v>72172964.734729499</v>
      </c>
      <c r="G42" s="3">
        <f t="shared" si="6"/>
        <v>3.0992375416521334</v>
      </c>
      <c r="H42" s="4">
        <f t="shared" si="3"/>
        <v>0.51850317242079225</v>
      </c>
      <c r="J42" s="7">
        <v>109338</v>
      </c>
      <c r="L42" s="3">
        <f t="shared" si="7"/>
        <v>1.5991897190964277</v>
      </c>
      <c r="M42" s="4">
        <f t="shared" si="4"/>
        <v>0.69717538059144157</v>
      </c>
      <c r="O42" s="7">
        <v>1312829.9705060101</v>
      </c>
      <c r="Q42" s="3">
        <f t="shared" si="8"/>
        <v>2.6502366292628921</v>
      </c>
      <c r="R42" s="4">
        <f t="shared" si="5"/>
        <v>0.41949216066130557</v>
      </c>
    </row>
    <row r="43" spans="1:18" ht="23.1" customHeight="1">
      <c r="C43" s="8">
        <v>3</v>
      </c>
      <c r="E43" s="7">
        <v>73967451.419341996</v>
      </c>
      <c r="G43" s="3">
        <f t="shared" si="6"/>
        <v>-1.0281355030606121</v>
      </c>
      <c r="H43" s="4">
        <f t="shared" si="3"/>
        <v>2.4863696416076442</v>
      </c>
      <c r="J43" s="7">
        <v>110654</v>
      </c>
      <c r="L43" s="3">
        <f t="shared" si="7"/>
        <v>0.99393054351297749</v>
      </c>
      <c r="M43" s="4">
        <f t="shared" si="4"/>
        <v>1.2036071631088996</v>
      </c>
      <c r="O43" s="7">
        <v>1345913.0649602599</v>
      </c>
      <c r="Q43" s="3">
        <f t="shared" si="8"/>
        <v>2.0521931561461093</v>
      </c>
      <c r="R43" s="4">
        <f t="shared" si="5"/>
        <v>2.5199831811806073</v>
      </c>
    </row>
    <row r="44" spans="1:18" ht="23.1" customHeight="1">
      <c r="C44" s="8">
        <v>4</v>
      </c>
      <c r="E44" s="7">
        <v>73912276.962845996</v>
      </c>
      <c r="G44" s="3">
        <f t="shared" si="6"/>
        <v>1.9638845045754971</v>
      </c>
      <c r="H44" s="4">
        <f t="shared" si="3"/>
        <v>-7.459288570482725E-2</v>
      </c>
      <c r="J44" s="7">
        <v>111208</v>
      </c>
      <c r="L44" s="3">
        <f t="shared" si="7"/>
        <v>2.3166804673843133</v>
      </c>
      <c r="M44" s="4">
        <f t="shared" si="4"/>
        <v>0.50065971406365595</v>
      </c>
      <c r="O44" s="7">
        <v>1357583.61122846</v>
      </c>
      <c r="Q44" s="3">
        <f t="shared" si="8"/>
        <v>3.3887267943959909</v>
      </c>
      <c r="R44" s="4">
        <f t="shared" si="5"/>
        <v>0.86710996215380032</v>
      </c>
    </row>
    <row r="45" spans="1:18" ht="23.1" customHeight="1">
      <c r="A45" s="8">
        <v>2025</v>
      </c>
      <c r="C45" s="8" t="s">
        <v>20</v>
      </c>
      <c r="E45" s="7">
        <v>73982601.008587793</v>
      </c>
      <c r="G45" s="3">
        <f t="shared" si="6"/>
        <v>3.0388642273300626</v>
      </c>
      <c r="H45" s="4">
        <f t="shared" si="3"/>
        <v>9.5145283884501275E-2</v>
      </c>
      <c r="J45" s="7">
        <v>111207</v>
      </c>
      <c r="L45" s="3">
        <f t="shared" si="7"/>
        <v>2.4184710032141954</v>
      </c>
      <c r="M45" s="4">
        <f>(J45/J44-1)*100</f>
        <v>-8.9921588375396766E-4</v>
      </c>
      <c r="O45" s="7">
        <v>1361203.375930636</v>
      </c>
      <c r="Q45" s="3">
        <f t="shared" si="8"/>
        <v>4.1196154941882002</v>
      </c>
      <c r="R45" s="4">
        <f t="shared" si="5"/>
        <v>0.26663291102200226</v>
      </c>
    </row>
    <row r="46" spans="1:18" ht="23.1" customHeight="1" thickBot="1">
      <c r="A46" s="27"/>
      <c r="B46" s="23"/>
      <c r="C46" s="27" t="s">
        <v>19</v>
      </c>
      <c r="D46" s="23"/>
      <c r="E46" s="24">
        <v>73929232.455013931</v>
      </c>
      <c r="F46" s="23"/>
      <c r="G46" s="32">
        <f t="shared" si="6"/>
        <v>2.4334149591049181</v>
      </c>
      <c r="H46" s="33">
        <f t="shared" si="3"/>
        <v>-7.2136627864249903E-2</v>
      </c>
      <c r="I46" s="23"/>
      <c r="J46" s="24">
        <v>111845</v>
      </c>
      <c r="K46" s="23"/>
      <c r="L46" s="32">
        <f t="shared" si="7"/>
        <v>2.2928899376246203</v>
      </c>
      <c r="M46" s="33">
        <f t="shared" si="4"/>
        <v>0.57370489267762892</v>
      </c>
      <c r="N46" s="23"/>
      <c r="O46" s="24">
        <v>1367686.1648297238</v>
      </c>
      <c r="P46" s="25"/>
      <c r="Q46" s="32">
        <f t="shared" si="8"/>
        <v>4.1784690749077091</v>
      </c>
      <c r="R46" s="33">
        <f t="shared" si="5"/>
        <v>0.47625424780155523</v>
      </c>
    </row>
  </sheetData>
  <sheetProtection algorithmName="SHA-512" hashValue="vs+QC0/+LoGs5vQhIYqDCOrn4+eYJDqN3Y9fnq4RXUTWBp/xxUob2MfijE1P7/nf/70oHR/XSuiSV6nFCC0pKg==" saltValue="FMuTLL1Br9EvtF96dnqfi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&amp;C&amp;"Arial,Bold"&amp;[25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0A14-6607-41F5-A4D4-B7F1C07641A8}">
  <sheetPr>
    <tabColor rgb="FFFFFF0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469</v>
      </c>
      <c r="B11" s="35"/>
      <c r="C11" s="35" t="s">
        <v>52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53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16898435.641157079</v>
      </c>
      <c r="F14" s="5"/>
      <c r="G14" s="29"/>
      <c r="H14" s="5"/>
      <c r="I14" s="5"/>
      <c r="J14" s="34">
        <f>J24</f>
        <v>20276</v>
      </c>
      <c r="K14" s="5"/>
      <c r="L14" s="29"/>
      <c r="M14" s="5"/>
      <c r="N14" s="5"/>
      <c r="O14" s="34">
        <f>+O21+O22+O23+O24</f>
        <v>595205.91739954893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16761366.93425077</v>
      </c>
      <c r="F15" s="5"/>
      <c r="G15" s="29">
        <f t="shared" ref="G15:G16" si="0">((E15/E14)-1)*100</f>
        <v>-0.81113252029360039</v>
      </c>
      <c r="H15" s="5"/>
      <c r="I15" s="5"/>
      <c r="J15" s="34">
        <f>J28</f>
        <v>20407</v>
      </c>
      <c r="K15" s="5"/>
      <c r="L15" s="29">
        <f t="shared" ref="L15:L16" si="1">((J15/J14)-1)*100</f>
        <v>0.64608404024462107</v>
      </c>
      <c r="M15" s="5"/>
      <c r="N15" s="5"/>
      <c r="O15" s="34">
        <f>+O25+O26+O27+O28</f>
        <v>602474.74610707501</v>
      </c>
      <c r="P15" s="1"/>
      <c r="Q15" s="29">
        <f t="shared" ref="Q15:Q16" si="2">((O15/O14)-1)*100</f>
        <v>1.2212292410135328</v>
      </c>
      <c r="R15" s="5"/>
    </row>
    <row r="16" spans="1:19" ht="23.1" customHeight="1">
      <c r="A16" s="8">
        <v>2021</v>
      </c>
      <c r="E16" s="34">
        <f>+E29+E30+E31+E32</f>
        <v>18407724.931650579</v>
      </c>
      <c r="F16" s="5"/>
      <c r="G16" s="29">
        <f t="shared" si="0"/>
        <v>9.8223373061273591</v>
      </c>
      <c r="H16" s="5"/>
      <c r="I16" s="5"/>
      <c r="J16" s="34">
        <f>J32</f>
        <v>20614</v>
      </c>
      <c r="K16" s="5"/>
      <c r="L16" s="29">
        <f t="shared" si="1"/>
        <v>1.0143578183956503</v>
      </c>
      <c r="M16" s="5"/>
      <c r="N16" s="5"/>
      <c r="O16" s="34">
        <f>+O29+O30+O31+O32</f>
        <v>608547.10675977508</v>
      </c>
      <c r="P16" s="1"/>
      <c r="Q16" s="29">
        <f t="shared" si="2"/>
        <v>1.0079029356727442</v>
      </c>
      <c r="R16" s="5"/>
    </row>
    <row r="17" spans="1:18" ht="23.1" customHeight="1">
      <c r="A17" s="8">
        <v>2022</v>
      </c>
      <c r="E17" s="34">
        <f>+E33+E34+E35+E36</f>
        <v>19579592.677303549</v>
      </c>
      <c r="F17" s="5"/>
      <c r="G17" s="29">
        <f>((E17/E16)-1)*100</f>
        <v>6.3661737124180995</v>
      </c>
      <c r="H17" s="5"/>
      <c r="I17" s="5"/>
      <c r="J17" s="34">
        <f>J36</f>
        <v>21496</v>
      </c>
      <c r="K17" s="5"/>
      <c r="L17" s="29">
        <f>((J17/J16)-1)*100</f>
        <v>4.2786455806733237</v>
      </c>
      <c r="M17" s="5"/>
      <c r="N17" s="5"/>
      <c r="O17" s="34">
        <f>+O33+O34+O35+O36</f>
        <v>630164.80189662904</v>
      </c>
      <c r="P17" s="1"/>
      <c r="Q17" s="29">
        <f>((O17/O16)-1)*100</f>
        <v>3.5523453972130303</v>
      </c>
      <c r="R17" s="5"/>
    </row>
    <row r="18" spans="1:18" ht="23.1" customHeight="1">
      <c r="A18" s="8">
        <v>2023</v>
      </c>
      <c r="E18" s="34">
        <f>+E37+E38+E39+E40</f>
        <v>20957289.158791438</v>
      </c>
      <c r="F18" s="5"/>
      <c r="G18" s="29">
        <f>((E18/E17)-1)*100</f>
        <v>7.0363898993920371</v>
      </c>
      <c r="H18" s="5"/>
      <c r="I18" s="5"/>
      <c r="J18" s="34">
        <f>J40</f>
        <v>21859</v>
      </c>
      <c r="K18" s="5"/>
      <c r="L18" s="29">
        <f>((J18/J17)-1)*100</f>
        <v>1.6886862672125025</v>
      </c>
      <c r="M18" s="5"/>
      <c r="N18" s="5"/>
      <c r="O18" s="34">
        <f>+O37+O38+O39+O40</f>
        <v>636099.16326509998</v>
      </c>
      <c r="P18" s="1"/>
      <c r="Q18" s="29">
        <f>((O18/O17)-1)*100</f>
        <v>0.94171577825516994</v>
      </c>
      <c r="R18" s="5"/>
    </row>
    <row r="19" spans="1:18" ht="23.1" customHeight="1">
      <c r="A19" s="8">
        <v>2024</v>
      </c>
      <c r="E19" s="34">
        <f>+E41+E42+E43+E44</f>
        <v>22280567.306166738</v>
      </c>
      <c r="F19" s="5"/>
      <c r="G19" s="29">
        <f>((E19/E18)-1)*100</f>
        <v>6.3141665763589261</v>
      </c>
      <c r="H19" s="5"/>
      <c r="I19" s="5"/>
      <c r="J19" s="34">
        <f>J44</f>
        <v>22497</v>
      </c>
      <c r="K19" s="5"/>
      <c r="L19" s="29">
        <f>((J19/J18)-1)*100</f>
        <v>2.9187062537169961</v>
      </c>
      <c r="M19" s="5"/>
      <c r="N19" s="5"/>
      <c r="O19" s="34">
        <f>+O41+O42+O43+O44</f>
        <v>660362.44500079099</v>
      </c>
      <c r="P19" s="1"/>
      <c r="Q19" s="29">
        <f>((O19/O18)-1)*100</f>
        <v>3.8143866769368984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4162937.2537410399</v>
      </c>
      <c r="G21" s="3">
        <f>(E21/E16-1)*100</f>
        <v>-77.384835610058417</v>
      </c>
      <c r="H21" s="4">
        <f>(E21/E19-1)*100</f>
        <v>-81.315838162752542</v>
      </c>
      <c r="J21" s="7">
        <v>19935</v>
      </c>
      <c r="L21" s="3">
        <f>(J21/J16-1)*100</f>
        <v>-3.2938779470262913</v>
      </c>
      <c r="M21" s="4">
        <f>(J21/J19-1)*100</f>
        <v>-11.388185091345516</v>
      </c>
      <c r="O21" s="7">
        <v>144582.001967341</v>
      </c>
      <c r="Q21" s="3">
        <f>(O21/O16-1)*100</f>
        <v>-76.241444522319455</v>
      </c>
      <c r="R21" s="4">
        <f>(O21/O19-1)*100</f>
        <v>-78.105659541682783</v>
      </c>
    </row>
    <row r="22" spans="1:18" ht="23.1" hidden="1" customHeight="1">
      <c r="C22" s="8">
        <v>2</v>
      </c>
      <c r="E22" s="7">
        <v>4124127.6688184701</v>
      </c>
      <c r="G22" s="3">
        <f>(E22/E17-1)*100</f>
        <v>-78.936601303258385</v>
      </c>
      <c r="H22" s="4">
        <f t="shared" ref="H22:H46" si="3">(E22/E21-1)*100</f>
        <v>-0.93226446994110201</v>
      </c>
      <c r="J22" s="7">
        <v>20543</v>
      </c>
      <c r="L22" s="3">
        <f>(J22/J17-1)*100</f>
        <v>-4.4333829549683674</v>
      </c>
      <c r="M22" s="4">
        <f t="shared" ref="M22:M46" si="4">(J22/J21-1)*100</f>
        <v>3.0499122146977697</v>
      </c>
      <c r="O22" s="7">
        <v>147950.77406313599</v>
      </c>
      <c r="Q22" s="3">
        <f>(O22/O17-1)*100</f>
        <v>-76.521891794361835</v>
      </c>
      <c r="R22" s="4">
        <f t="shared" ref="R22:R46" si="5">(O22/O21-1)*100</f>
        <v>2.3300079193508072</v>
      </c>
    </row>
    <row r="23" spans="1:18" ht="23.1" hidden="1" customHeight="1">
      <c r="C23" s="8">
        <v>3</v>
      </c>
      <c r="E23" s="7">
        <v>4286366.0571040399</v>
      </c>
      <c r="G23" s="3">
        <f>(E23/E18-1)*100</f>
        <v>-79.547135010512847</v>
      </c>
      <c r="H23" s="4">
        <f t="shared" si="3"/>
        <v>3.933883752246925</v>
      </c>
      <c r="J23" s="7">
        <v>19907</v>
      </c>
      <c r="L23" s="3">
        <f>(J23/J18-1)*100</f>
        <v>-8.9299601994601741</v>
      </c>
      <c r="M23" s="4">
        <f t="shared" si="4"/>
        <v>-3.0959450907851793</v>
      </c>
      <c r="O23" s="7">
        <v>150373.81650461399</v>
      </c>
      <c r="Q23" s="3">
        <f>(O23/O18-1)*100</f>
        <v>-76.360004038875871</v>
      </c>
      <c r="R23" s="4">
        <f t="shared" si="5"/>
        <v>1.637735562264786</v>
      </c>
    </row>
    <row r="24" spans="1:18" ht="23.1" hidden="1" customHeight="1">
      <c r="C24" s="8">
        <v>4</v>
      </c>
      <c r="E24" s="7">
        <v>4325004.6614935296</v>
      </c>
      <c r="G24" s="3">
        <f>(E24/E19-1)*100</f>
        <v>-80.588444620543982</v>
      </c>
      <c r="H24" s="4">
        <f t="shared" si="3"/>
        <v>0.90143034623586527</v>
      </c>
      <c r="J24" s="7">
        <v>20276</v>
      </c>
      <c r="L24" s="3">
        <f>(J24/J19-1)*100</f>
        <v>-9.872427434769083</v>
      </c>
      <c r="M24" s="4">
        <f t="shared" si="4"/>
        <v>1.8536193298839709</v>
      </c>
      <c r="O24" s="7">
        <v>152299.324864458</v>
      </c>
      <c r="Q24" s="3">
        <f>(O24/O19-1)*100</f>
        <v>-76.937009968173527</v>
      </c>
      <c r="R24" s="4">
        <f t="shared" si="5"/>
        <v>1.2804811400028093</v>
      </c>
    </row>
    <row r="25" spans="1:18" ht="23.1" customHeight="1">
      <c r="A25" s="8">
        <v>2020</v>
      </c>
      <c r="C25" s="8">
        <v>1</v>
      </c>
      <c r="E25" s="7">
        <v>4282317.0419541998</v>
      </c>
      <c r="G25" s="3">
        <f t="shared" ref="G25:G46" si="6">(E25/E21-1)*100</f>
        <v>2.8676816616892031</v>
      </c>
      <c r="H25" s="4">
        <f t="shared" si="3"/>
        <v>-0.98699591978217427</v>
      </c>
      <c r="J25" s="7">
        <v>20234</v>
      </c>
      <c r="L25" s="3">
        <f t="shared" ref="L25:L46" si="7">(J25/J21-1)*100</f>
        <v>1.4998745924253765</v>
      </c>
      <c r="M25" s="4">
        <f t="shared" si="4"/>
        <v>-0.20714144801735612</v>
      </c>
      <c r="O25" s="7">
        <v>148379.38242920901</v>
      </c>
      <c r="Q25" s="3">
        <f t="shared" ref="Q25:Q46" si="8">(O25/O21-1)*100</f>
        <v>2.6264544757969244</v>
      </c>
      <c r="R25" s="4">
        <f t="shared" si="5"/>
        <v>-2.5738409797532724</v>
      </c>
    </row>
    <row r="26" spans="1:18" ht="23.1" customHeight="1">
      <c r="C26" s="8">
        <v>2</v>
      </c>
      <c r="E26" s="7">
        <v>3288855.9637083299</v>
      </c>
      <c r="G26" s="3">
        <f t="shared" si="6"/>
        <v>-20.253294082659636</v>
      </c>
      <c r="H26" s="4">
        <f t="shared" si="3"/>
        <v>-23.199148230101898</v>
      </c>
      <c r="J26" s="7">
        <v>20097</v>
      </c>
      <c r="L26" s="3">
        <f t="shared" si="7"/>
        <v>-2.1710558341040742</v>
      </c>
      <c r="M26" s="4">
        <f t="shared" si="4"/>
        <v>-0.67707818523277119</v>
      </c>
      <c r="O26" s="7">
        <v>147003.233147427</v>
      </c>
      <c r="Q26" s="3">
        <f t="shared" si="8"/>
        <v>-0.64044336483474185</v>
      </c>
      <c r="R26" s="4">
        <f t="shared" si="5"/>
        <v>-0.9274531671801256</v>
      </c>
    </row>
    <row r="27" spans="1:18" ht="23.1" customHeight="1">
      <c r="C27" s="8">
        <v>3</v>
      </c>
      <c r="E27" s="7">
        <v>4519343.6219404899</v>
      </c>
      <c r="G27" s="3">
        <f t="shared" si="6"/>
        <v>5.4353165766214184</v>
      </c>
      <c r="H27" s="4">
        <f t="shared" si="3"/>
        <v>37.413850646251198</v>
      </c>
      <c r="J27" s="7">
        <v>19988</v>
      </c>
      <c r="L27" s="3">
        <f t="shared" si="7"/>
        <v>0.40689204802331069</v>
      </c>
      <c r="M27" s="4">
        <f t="shared" si="4"/>
        <v>-0.54236950788675298</v>
      </c>
      <c r="O27" s="7">
        <v>152497.25259339</v>
      </c>
      <c r="Q27" s="3">
        <f t="shared" si="8"/>
        <v>1.4121049383027717</v>
      </c>
      <c r="R27" s="4">
        <f t="shared" si="5"/>
        <v>3.7373459945966969</v>
      </c>
    </row>
    <row r="28" spans="1:18" ht="23.1" customHeight="1">
      <c r="C28" s="8">
        <v>4</v>
      </c>
      <c r="E28" s="7">
        <v>4670850.3066477496</v>
      </c>
      <c r="G28" s="3">
        <f t="shared" si="6"/>
        <v>7.9964224832717479</v>
      </c>
      <c r="H28" s="4">
        <f t="shared" si="3"/>
        <v>3.3524046273384789</v>
      </c>
      <c r="J28" s="7">
        <v>20407</v>
      </c>
      <c r="L28" s="3">
        <f t="shared" si="7"/>
        <v>0.64608404024462107</v>
      </c>
      <c r="M28" s="4">
        <f t="shared" si="4"/>
        <v>2.0962577546527861</v>
      </c>
      <c r="O28" s="7">
        <v>154594.87793704899</v>
      </c>
      <c r="Q28" s="3">
        <f t="shared" si="8"/>
        <v>1.507264115999174</v>
      </c>
      <c r="R28" s="4">
        <f t="shared" si="5"/>
        <v>1.3755168096385217</v>
      </c>
    </row>
    <row r="29" spans="1:18" ht="23.1" customHeight="1">
      <c r="A29" s="8">
        <v>2021</v>
      </c>
      <c r="C29" s="8">
        <v>1</v>
      </c>
      <c r="E29" s="7">
        <v>4590779.8030440304</v>
      </c>
      <c r="G29" s="3">
        <f t="shared" si="6"/>
        <v>7.203174311191729</v>
      </c>
      <c r="H29" s="4">
        <f t="shared" si="3"/>
        <v>-1.7142596817919742</v>
      </c>
      <c r="J29" s="7">
        <v>20318</v>
      </c>
      <c r="L29" s="3">
        <f t="shared" si="7"/>
        <v>0.41514282890184884</v>
      </c>
      <c r="M29" s="4">
        <f t="shared" si="4"/>
        <v>-0.43612485911697085</v>
      </c>
      <c r="O29" s="7">
        <v>150278.14877812201</v>
      </c>
      <c r="Q29" s="3">
        <f t="shared" si="8"/>
        <v>1.2796699365013708</v>
      </c>
      <c r="R29" s="4">
        <f t="shared" si="5"/>
        <v>-2.7922847228384673</v>
      </c>
    </row>
    <row r="30" spans="1:18" ht="23.1" customHeight="1">
      <c r="C30" s="8">
        <v>2</v>
      </c>
      <c r="E30" s="7">
        <v>4524506.5102086402</v>
      </c>
      <c r="G30" s="3">
        <f t="shared" si="6"/>
        <v>37.570831928652183</v>
      </c>
      <c r="H30" s="4">
        <f t="shared" si="3"/>
        <v>-1.443617330359559</v>
      </c>
      <c r="J30" s="7">
        <v>20159</v>
      </c>
      <c r="L30" s="3">
        <f t="shared" si="7"/>
        <v>0.30850375677962116</v>
      </c>
      <c r="M30" s="4">
        <f t="shared" si="4"/>
        <v>-0.78255733832069962</v>
      </c>
      <c r="O30" s="7">
        <v>147959.50920009101</v>
      </c>
      <c r="Q30" s="3">
        <f t="shared" si="8"/>
        <v>0.65051361945553943</v>
      </c>
      <c r="R30" s="4">
        <f t="shared" si="5"/>
        <v>-1.5428986827980884</v>
      </c>
    </row>
    <row r="31" spans="1:18" ht="23.1" customHeight="1">
      <c r="C31" s="8">
        <v>3</v>
      </c>
      <c r="E31" s="7">
        <v>4508455.4331075698</v>
      </c>
      <c r="G31" s="3">
        <f t="shared" si="6"/>
        <v>-0.24092411960134896</v>
      </c>
      <c r="H31" s="4">
        <f t="shared" si="3"/>
        <v>-0.3547586253849877</v>
      </c>
      <c r="J31" s="7">
        <v>20027</v>
      </c>
      <c r="L31" s="3">
        <f t="shared" si="7"/>
        <v>0.19511707024213454</v>
      </c>
      <c r="M31" s="4">
        <f t="shared" si="4"/>
        <v>-0.65479438464209894</v>
      </c>
      <c r="O31" s="7">
        <v>153181.26073409</v>
      </c>
      <c r="Q31" s="3">
        <f t="shared" si="8"/>
        <v>0.44853800909043784</v>
      </c>
      <c r="R31" s="4">
        <f t="shared" si="5"/>
        <v>3.5291760308135522</v>
      </c>
    </row>
    <row r="32" spans="1:18" ht="23.1" customHeight="1">
      <c r="C32" s="8">
        <v>4</v>
      </c>
      <c r="E32" s="7">
        <v>4783983.1852903403</v>
      </c>
      <c r="G32" s="3">
        <f t="shared" si="6"/>
        <v>2.4221045680178355</v>
      </c>
      <c r="H32" s="4">
        <f t="shared" si="3"/>
        <v>6.1113557907093607</v>
      </c>
      <c r="J32" s="7">
        <v>20614</v>
      </c>
      <c r="L32" s="3">
        <f t="shared" si="7"/>
        <v>1.0143578183956503</v>
      </c>
      <c r="M32" s="4">
        <f t="shared" si="4"/>
        <v>2.9310430918260355</v>
      </c>
      <c r="O32" s="7">
        <v>157128.18804747201</v>
      </c>
      <c r="Q32" s="3">
        <f t="shared" si="8"/>
        <v>1.6386766134998121</v>
      </c>
      <c r="R32" s="4">
        <f t="shared" si="5"/>
        <v>2.576638483367466</v>
      </c>
    </row>
    <row r="33" spans="1:18" ht="23.1" customHeight="1">
      <c r="A33" s="8">
        <v>2022</v>
      </c>
      <c r="C33" s="8">
        <v>1</v>
      </c>
      <c r="E33" s="7">
        <v>4769590.3766776798</v>
      </c>
      <c r="G33" s="3">
        <f t="shared" si="6"/>
        <v>3.8949934718080836</v>
      </c>
      <c r="H33" s="4">
        <f t="shared" si="3"/>
        <v>-0.3008540802759363</v>
      </c>
      <c r="J33" s="7">
        <v>21326</v>
      </c>
      <c r="L33" s="3">
        <f t="shared" si="7"/>
        <v>4.9611182202972781</v>
      </c>
      <c r="M33" s="4">
        <f t="shared" si="4"/>
        <v>3.4539633258950264</v>
      </c>
      <c r="O33" s="7">
        <v>156296.67651668401</v>
      </c>
      <c r="Q33" s="3">
        <f t="shared" si="8"/>
        <v>4.0049253916802252</v>
      </c>
      <c r="R33" s="4">
        <f t="shared" si="5"/>
        <v>-0.5291931009455686</v>
      </c>
    </row>
    <row r="34" spans="1:18" ht="23.1" customHeight="1">
      <c r="C34" s="8">
        <v>2</v>
      </c>
      <c r="E34" s="7">
        <v>4821547.4737260798</v>
      </c>
      <c r="G34" s="3">
        <f t="shared" si="6"/>
        <v>6.5651571690133803</v>
      </c>
      <c r="H34" s="4">
        <f t="shared" si="3"/>
        <v>1.0893408646255986</v>
      </c>
      <c r="J34" s="7">
        <v>21432</v>
      </c>
      <c r="L34" s="3">
        <f t="shared" si="7"/>
        <v>6.3147973609802177</v>
      </c>
      <c r="M34" s="4">
        <f t="shared" si="4"/>
        <v>0.49704585951420022</v>
      </c>
      <c r="O34" s="7">
        <v>157886.03056835101</v>
      </c>
      <c r="Q34" s="3">
        <f t="shared" si="8"/>
        <v>6.7089445091602862</v>
      </c>
      <c r="R34" s="4">
        <f t="shared" si="5"/>
        <v>1.0168828199602409</v>
      </c>
    </row>
    <row r="35" spans="1:18" ht="23.1" customHeight="1">
      <c r="C35" s="8">
        <v>3</v>
      </c>
      <c r="E35" s="7">
        <v>4916388.0172820799</v>
      </c>
      <c r="G35" s="3">
        <f t="shared" si="6"/>
        <v>9.048167165608012</v>
      </c>
      <c r="H35" s="4">
        <f t="shared" si="3"/>
        <v>1.9670146166311131</v>
      </c>
      <c r="J35" s="7">
        <v>21518</v>
      </c>
      <c r="L35" s="3">
        <f t="shared" si="7"/>
        <v>7.4449493184201243</v>
      </c>
      <c r="M35" s="4">
        <f t="shared" si="4"/>
        <v>0.40126913027249689</v>
      </c>
      <c r="O35" s="7">
        <v>157495.13023952901</v>
      </c>
      <c r="Q35" s="3">
        <f t="shared" si="8"/>
        <v>2.8161861867213256</v>
      </c>
      <c r="R35" s="4">
        <f t="shared" si="5"/>
        <v>-0.24758385996205279</v>
      </c>
    </row>
    <row r="36" spans="1:18" ht="23.1" customHeight="1">
      <c r="C36" s="8">
        <v>4</v>
      </c>
      <c r="E36" s="7">
        <v>5072066.8096177103</v>
      </c>
      <c r="G36" s="3">
        <f t="shared" si="6"/>
        <v>6.0218360552177774</v>
      </c>
      <c r="H36" s="4">
        <f t="shared" si="3"/>
        <v>3.1665277799146185</v>
      </c>
      <c r="J36" s="7">
        <v>21496</v>
      </c>
      <c r="L36" s="3">
        <f t="shared" si="7"/>
        <v>4.2786455806733237</v>
      </c>
      <c r="M36" s="4">
        <f t="shared" si="4"/>
        <v>-0.10223998512872701</v>
      </c>
      <c r="O36" s="7">
        <v>158486.96457206499</v>
      </c>
      <c r="Q36" s="3">
        <f t="shared" si="8"/>
        <v>0.86475669418555334</v>
      </c>
      <c r="R36" s="4">
        <f t="shared" si="5"/>
        <v>0.62975555563371532</v>
      </c>
    </row>
    <row r="37" spans="1:18" ht="23.1" customHeight="1">
      <c r="A37" s="8">
        <v>2023</v>
      </c>
      <c r="C37" s="8">
        <v>1</v>
      </c>
      <c r="E37" s="7">
        <v>5075294.9951134399</v>
      </c>
      <c r="G37" s="3">
        <f t="shared" si="6"/>
        <v>6.4094522651377606</v>
      </c>
      <c r="H37" s="4">
        <f t="shared" si="3"/>
        <v>6.364635200799551E-2</v>
      </c>
      <c r="J37" s="7">
        <v>21667</v>
      </c>
      <c r="L37" s="3">
        <f t="shared" si="7"/>
        <v>1.598987151833442</v>
      </c>
      <c r="M37" s="4">
        <f t="shared" si="4"/>
        <v>0.7954968366207682</v>
      </c>
      <c r="O37" s="7">
        <v>157891.38394663401</v>
      </c>
      <c r="Q37" s="3">
        <f t="shared" si="8"/>
        <v>1.0203079588706254</v>
      </c>
      <c r="R37" s="4">
        <f t="shared" si="5"/>
        <v>-0.37579155297668976</v>
      </c>
    </row>
    <row r="38" spans="1:18" ht="23.1" customHeight="1">
      <c r="C38" s="8">
        <v>2</v>
      </c>
      <c r="E38" s="7">
        <v>5328356.3894787403</v>
      </c>
      <c r="G38" s="3">
        <f t="shared" si="6"/>
        <v>10.511333104452447</v>
      </c>
      <c r="H38" s="4">
        <f t="shared" si="3"/>
        <v>4.9861415860349201</v>
      </c>
      <c r="J38" s="7">
        <v>21947</v>
      </c>
      <c r="L38" s="3">
        <f t="shared" si="7"/>
        <v>2.4029488615154859</v>
      </c>
      <c r="M38" s="4">
        <f t="shared" si="4"/>
        <v>1.2922878109567604</v>
      </c>
      <c r="O38" s="7">
        <v>159479.14243221699</v>
      </c>
      <c r="Q38" s="3">
        <f t="shared" si="8"/>
        <v>1.0090264845668662</v>
      </c>
      <c r="R38" s="4">
        <f t="shared" si="5"/>
        <v>1.0056017281599328</v>
      </c>
    </row>
    <row r="39" spans="1:18" ht="23.1" customHeight="1">
      <c r="C39" s="8">
        <v>3</v>
      </c>
      <c r="E39" s="7">
        <v>5295873.8873483799</v>
      </c>
      <c r="G39" s="3">
        <f t="shared" si="6"/>
        <v>7.7187941377355074</v>
      </c>
      <c r="H39" s="4">
        <f t="shared" si="3"/>
        <v>-0.60961579436576985</v>
      </c>
      <c r="J39" s="7">
        <v>21837</v>
      </c>
      <c r="L39" s="3">
        <f t="shared" si="7"/>
        <v>1.4824797843665749</v>
      </c>
      <c r="M39" s="4">
        <f t="shared" si="4"/>
        <v>-0.50120745432177261</v>
      </c>
      <c r="O39" s="7">
        <v>158762.817208566</v>
      </c>
      <c r="Q39" s="3">
        <f t="shared" si="8"/>
        <v>0.80490550222664936</v>
      </c>
      <c r="R39" s="4">
        <f t="shared" si="5"/>
        <v>-0.44916545996317447</v>
      </c>
    </row>
    <row r="40" spans="1:18" ht="23.1" customHeight="1">
      <c r="C40" s="8">
        <v>4</v>
      </c>
      <c r="E40" s="7">
        <v>5257763.8868508805</v>
      </c>
      <c r="G40" s="3">
        <f t="shared" si="6"/>
        <v>3.6611717511498387</v>
      </c>
      <c r="H40" s="4">
        <f t="shared" si="3"/>
        <v>-0.71961684337957799</v>
      </c>
      <c r="J40" s="7">
        <v>21859</v>
      </c>
      <c r="L40" s="3">
        <f t="shared" si="7"/>
        <v>1.6886862672125025</v>
      </c>
      <c r="M40" s="4">
        <f t="shared" si="4"/>
        <v>0.10074643952924234</v>
      </c>
      <c r="O40" s="7">
        <v>159965.819677683</v>
      </c>
      <c r="Q40" s="3">
        <f t="shared" si="8"/>
        <v>0.93310835349211807</v>
      </c>
      <c r="R40" s="4">
        <f t="shared" si="5"/>
        <v>0.75773565263497211</v>
      </c>
    </row>
    <row r="41" spans="1:18" ht="23.1" customHeight="1">
      <c r="A41" s="8">
        <v>2024</v>
      </c>
      <c r="C41" s="8">
        <v>1</v>
      </c>
      <c r="E41" s="7">
        <v>5279049.3343548104</v>
      </c>
      <c r="G41" s="3">
        <f t="shared" si="6"/>
        <v>4.0146304685254375</v>
      </c>
      <c r="H41" s="4">
        <f t="shared" si="3"/>
        <v>0.40483840586988951</v>
      </c>
      <c r="J41" s="7">
        <v>21946</v>
      </c>
      <c r="L41" s="3">
        <f t="shared" si="7"/>
        <v>1.2876724973462039</v>
      </c>
      <c r="M41" s="4">
        <f t="shared" si="4"/>
        <v>0.39800539823413583</v>
      </c>
      <c r="O41" s="7">
        <v>161673.646298154</v>
      </c>
      <c r="Q41" s="3">
        <f t="shared" si="8"/>
        <v>2.3954836907366328</v>
      </c>
      <c r="R41" s="4">
        <f t="shared" si="5"/>
        <v>1.0676197102056584</v>
      </c>
    </row>
    <row r="42" spans="1:18" ht="23.1" customHeight="1">
      <c r="C42" s="8">
        <v>2</v>
      </c>
      <c r="E42" s="7">
        <v>5599334.4809060404</v>
      </c>
      <c r="G42" s="3">
        <f t="shared" si="6"/>
        <v>5.0855849650441431</v>
      </c>
      <c r="H42" s="4">
        <f t="shared" si="3"/>
        <v>6.0670989465260172</v>
      </c>
      <c r="J42" s="7">
        <v>22543</v>
      </c>
      <c r="L42" s="3">
        <f t="shared" si="7"/>
        <v>2.7156331161434455</v>
      </c>
      <c r="M42" s="4">
        <f t="shared" si="4"/>
        <v>2.7203134967647813</v>
      </c>
      <c r="O42" s="7">
        <v>166458.665974548</v>
      </c>
      <c r="Q42" s="3">
        <f t="shared" si="8"/>
        <v>4.3764491305171793</v>
      </c>
      <c r="R42" s="4">
        <f t="shared" si="5"/>
        <v>2.9596782072754069</v>
      </c>
    </row>
    <row r="43" spans="1:18" ht="23.1" customHeight="1">
      <c r="C43" s="8">
        <v>3</v>
      </c>
      <c r="E43" s="7">
        <v>5749795.8305764999</v>
      </c>
      <c r="G43" s="3">
        <f t="shared" si="6"/>
        <v>8.5712377764984193</v>
      </c>
      <c r="H43" s="4">
        <f t="shared" si="3"/>
        <v>2.6871291612161841</v>
      </c>
      <c r="J43" s="7">
        <v>22656</v>
      </c>
      <c r="L43" s="3">
        <f t="shared" si="7"/>
        <v>3.7505151806566772</v>
      </c>
      <c r="M43" s="4">
        <f t="shared" si="4"/>
        <v>0.5012642505433984</v>
      </c>
      <c r="O43" s="7">
        <v>166630.445222451</v>
      </c>
      <c r="Q43" s="3">
        <f t="shared" si="8"/>
        <v>4.9555860447785705</v>
      </c>
      <c r="R43" s="4">
        <f t="shared" si="5"/>
        <v>0.10319633820041751</v>
      </c>
    </row>
    <row r="44" spans="1:18" ht="23.1" customHeight="1">
      <c r="C44" s="8">
        <v>4</v>
      </c>
      <c r="E44" s="7">
        <v>5652387.6603293903</v>
      </c>
      <c r="G44" s="3">
        <f t="shared" si="6"/>
        <v>7.5055438389963314</v>
      </c>
      <c r="H44" s="4">
        <f t="shared" si="3"/>
        <v>-1.6941152889135336</v>
      </c>
      <c r="J44" s="7">
        <v>22497</v>
      </c>
      <c r="L44" s="3">
        <f t="shared" si="7"/>
        <v>2.9187062537169961</v>
      </c>
      <c r="M44" s="4">
        <f t="shared" si="4"/>
        <v>-0.70180084745762317</v>
      </c>
      <c r="O44" s="7">
        <v>165599.68750563799</v>
      </c>
      <c r="Q44" s="3">
        <f t="shared" si="8"/>
        <v>3.5219197696775062</v>
      </c>
      <c r="R44" s="4">
        <f t="shared" si="5"/>
        <v>-0.61858906722415119</v>
      </c>
    </row>
    <row r="45" spans="1:18" ht="23.1" customHeight="1">
      <c r="A45" s="8">
        <v>2025</v>
      </c>
      <c r="C45" s="8" t="s">
        <v>20</v>
      </c>
      <c r="E45" s="7">
        <v>5689973.2084714845</v>
      </c>
      <c r="G45" s="3">
        <f t="shared" si="6"/>
        <v>7.7840506517428798</v>
      </c>
      <c r="H45" s="4">
        <f t="shared" si="3"/>
        <v>0.66494993621692977</v>
      </c>
      <c r="J45" s="7">
        <v>22655</v>
      </c>
      <c r="L45" s="3">
        <f t="shared" si="7"/>
        <v>3.2306570673471313</v>
      </c>
      <c r="M45" s="4">
        <f t="shared" si="4"/>
        <v>0.70231586433746607</v>
      </c>
      <c r="O45" s="7">
        <v>167650.20407836183</v>
      </c>
      <c r="Q45" s="3">
        <f t="shared" si="8"/>
        <v>3.6966802673492172</v>
      </c>
      <c r="R45" s="4">
        <f t="shared" si="5"/>
        <v>1.2382369819713634</v>
      </c>
    </row>
    <row r="46" spans="1:18" ht="23.1" customHeight="1" thickBot="1">
      <c r="A46" s="27"/>
      <c r="B46" s="23"/>
      <c r="C46" s="27" t="s">
        <v>19</v>
      </c>
      <c r="D46" s="23"/>
      <c r="E46" s="24">
        <v>6032102.1002785424</v>
      </c>
      <c r="F46" s="23"/>
      <c r="G46" s="32">
        <f t="shared" si="6"/>
        <v>7.7289117277822506</v>
      </c>
      <c r="H46" s="33">
        <f t="shared" si="3"/>
        <v>6.0128383609553859</v>
      </c>
      <c r="I46" s="23"/>
      <c r="J46" s="24">
        <v>23861</v>
      </c>
      <c r="K46" s="23"/>
      <c r="L46" s="32">
        <f t="shared" si="7"/>
        <v>5.8466042674000906</v>
      </c>
      <c r="M46" s="33">
        <f t="shared" si="4"/>
        <v>5.3233281836239321</v>
      </c>
      <c r="N46" s="23"/>
      <c r="O46" s="24">
        <v>173340.47966661764</v>
      </c>
      <c r="P46" s="25"/>
      <c r="Q46" s="32">
        <f t="shared" si="8"/>
        <v>4.1342477736316274</v>
      </c>
      <c r="R46" s="33">
        <f t="shared" si="5"/>
        <v>3.3941357957405716</v>
      </c>
    </row>
  </sheetData>
  <sheetProtection algorithmName="SHA-512" hashValue="hYdjbLJih0C0ymTGXAd9Rku9RBXCE6/I7/vP0q1RB4x8vxZ6rN8Tbyj7/TLsfVXAgy9JxEUr3bdfAPlSDdyzcQ==" saltValue="NwsWCC4hUir8xnpVVj2nc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&amp;C&amp;"Arial,Bold"&amp;[26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E93C-7F29-410D-B491-04FC1456948E}">
  <sheetPr>
    <tabColor rgb="FF00B050"/>
  </sheetPr>
  <dimension ref="A2:S46"/>
  <sheetViews>
    <sheetView view="pageBreakPreview" zoomScale="110" zoomScaleNormal="100" zoomScaleSheetLayoutView="11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54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55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537600200.33522344</v>
      </c>
      <c r="F14" s="5"/>
      <c r="G14" s="29"/>
      <c r="H14" s="5"/>
      <c r="I14" s="5"/>
      <c r="J14" s="34">
        <f>J24</f>
        <v>1091158</v>
      </c>
      <c r="K14" s="5"/>
      <c r="L14" s="29"/>
      <c r="M14" s="5"/>
      <c r="N14" s="5"/>
      <c r="O14" s="34">
        <f>+O21+O22+O23+O24</f>
        <v>24971142.116614264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511008173.52149296</v>
      </c>
      <c r="F15" s="5"/>
      <c r="G15" s="29">
        <f t="shared" ref="G15:G16" si="0">((E15/E14)-1)*100</f>
        <v>-4.946431715826904</v>
      </c>
      <c r="H15" s="5"/>
      <c r="I15" s="5"/>
      <c r="J15" s="34">
        <f>J28</f>
        <v>1084926</v>
      </c>
      <c r="K15" s="5"/>
      <c r="L15" s="29">
        <f t="shared" ref="L15:L16" si="1">((J15/J14)-1)*100</f>
        <v>-0.57113635238893457</v>
      </c>
      <c r="M15" s="5"/>
      <c r="N15" s="5"/>
      <c r="O15" s="34">
        <f>+O25+O26+O27+O28</f>
        <v>24831748.521937855</v>
      </c>
      <c r="P15" s="1"/>
      <c r="Q15" s="29">
        <f t="shared" ref="Q15:Q16" si="2">((O15/O14)-1)*100</f>
        <v>-0.55821873915676834</v>
      </c>
      <c r="R15" s="5"/>
    </row>
    <row r="16" spans="1:19" ht="23.1" customHeight="1">
      <c r="A16" s="8">
        <v>2021</v>
      </c>
      <c r="E16" s="34">
        <f>+E29+E30+E31+E32</f>
        <v>533563643.44479305</v>
      </c>
      <c r="F16" s="5"/>
      <c r="G16" s="29">
        <f t="shared" si="0"/>
        <v>4.4139156851179751</v>
      </c>
      <c r="H16" s="5"/>
      <c r="I16" s="5"/>
      <c r="J16" s="34">
        <f>J32</f>
        <v>1116560</v>
      </c>
      <c r="K16" s="5"/>
      <c r="L16" s="29">
        <f t="shared" si="1"/>
        <v>2.9157749007766354</v>
      </c>
      <c r="M16" s="5"/>
      <c r="N16" s="5"/>
      <c r="O16" s="34">
        <f>+O29+O30+O31+O32</f>
        <v>25161191.62630482</v>
      </c>
      <c r="P16" s="1"/>
      <c r="Q16" s="29">
        <f t="shared" si="2"/>
        <v>1.3267011949477325</v>
      </c>
      <c r="R16" s="5"/>
    </row>
    <row r="17" spans="1:18" ht="23.1" customHeight="1">
      <c r="A17" s="8">
        <v>2022</v>
      </c>
      <c r="E17" s="34">
        <f>+E33+E34+E35+E36</f>
        <v>661052478.77539027</v>
      </c>
      <c r="F17" s="5"/>
      <c r="G17" s="29">
        <f>((E17/E16)-1)*100</f>
        <v>23.89383851334097</v>
      </c>
      <c r="H17" s="5"/>
      <c r="I17" s="5"/>
      <c r="J17" s="34">
        <f>J36</f>
        <v>1159860</v>
      </c>
      <c r="K17" s="5"/>
      <c r="L17" s="29">
        <f>((J17/J16)-1)*100</f>
        <v>3.8779823744357733</v>
      </c>
      <c r="M17" s="5"/>
      <c r="N17" s="5"/>
      <c r="O17" s="34">
        <f>+O33+O34+O35+O36</f>
        <v>27172647.531333283</v>
      </c>
      <c r="P17" s="1"/>
      <c r="Q17" s="29">
        <f>((O17/O16)-1)*100</f>
        <v>7.9942791855914352</v>
      </c>
      <c r="R17" s="5"/>
    </row>
    <row r="18" spans="1:18" ht="23.1" customHeight="1">
      <c r="A18" s="8">
        <v>2023</v>
      </c>
      <c r="E18" s="34">
        <f>+E37+E38+E39+E40</f>
        <v>720751413.77283442</v>
      </c>
      <c r="F18" s="5"/>
      <c r="G18" s="29">
        <f>((E18/E17)-1)*100</f>
        <v>9.0308919358471194</v>
      </c>
      <c r="H18" s="5"/>
      <c r="I18" s="5"/>
      <c r="J18" s="34">
        <f>J40</f>
        <v>1181962</v>
      </c>
      <c r="K18" s="5"/>
      <c r="L18" s="29">
        <f>((J18/J17)-1)*100</f>
        <v>1.905574810753019</v>
      </c>
      <c r="M18" s="5"/>
      <c r="N18" s="5"/>
      <c r="O18" s="34">
        <f>+O37+O38+O39+O40</f>
        <v>27760053.614110176</v>
      </c>
      <c r="P18" s="1"/>
      <c r="Q18" s="29">
        <f>((O18/O17)-1)*100</f>
        <v>2.1617550593829415</v>
      </c>
      <c r="R18" s="5"/>
    </row>
    <row r="19" spans="1:18" ht="23.1" customHeight="1">
      <c r="A19" s="8">
        <v>2024</v>
      </c>
      <c r="E19" s="34">
        <f>+E41+E42+E43+E44</f>
        <v>764899581.03162336</v>
      </c>
      <c r="F19" s="5"/>
      <c r="G19" s="29">
        <f>((E19/E18)-1)*100</f>
        <v>6.1252973515087072</v>
      </c>
      <c r="H19" s="5"/>
      <c r="I19" s="5"/>
      <c r="J19" s="34">
        <f>J44</f>
        <v>1210019</v>
      </c>
      <c r="K19" s="5"/>
      <c r="L19" s="29">
        <f>((J19/J18)-1)*100</f>
        <v>2.373764977215842</v>
      </c>
      <c r="M19" s="5"/>
      <c r="N19" s="5"/>
      <c r="O19" s="34">
        <f>+O41+O42+O43+O44</f>
        <v>28763908.387179628</v>
      </c>
      <c r="P19" s="1"/>
      <c r="Q19" s="29">
        <f>((O19/O18)-1)*100</f>
        <v>3.616184561542779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+'J3-R1'!E21+'J3-R2'!E21+'J3-R3'!E21+'J3-R4'!E21+'J3-R5'!E21+'J3-R6'!E21+'J3-R7'!E21+'J3-R8'!E21+'J3-R9'!E21</f>
        <v>130051588.42416818</v>
      </c>
      <c r="G21" s="3">
        <f>(E21/E16-1)*100</f>
        <v>-75.625852694061152</v>
      </c>
      <c r="H21" s="4">
        <f>(E21/E19-1)*100</f>
        <v>-82.99756050999963</v>
      </c>
      <c r="J21" s="7">
        <f>+'J3-R1'!J21+'J3-R2'!J21+'J3-R3'!J21+'J3-R4'!J21+'J3-R5'!J21+'J3-R6'!J21+'J3-R7'!J21+'J3-R8'!J21+'J3-R9'!J21</f>
        <v>1075063</v>
      </c>
      <c r="L21" s="3">
        <f>(J21/J16-1)*100</f>
        <v>-3.7165042630937895</v>
      </c>
      <c r="M21" s="4">
        <f>(J21/J19-1)*100</f>
        <v>-11.15321329665071</v>
      </c>
      <c r="O21" s="7">
        <f>+'J3-R1'!O21+'J3-R2'!O21+'J3-R3'!O21+'J3-R4'!O21+'J3-R5'!O21+'J3-R6'!O21+'J3-R7'!O21+'J3-R8'!O21+'J3-R9'!O21</f>
        <v>6141898.6079738829</v>
      </c>
      <c r="Q21" s="3">
        <f>(O21/O16-1)*100</f>
        <v>-75.589794397683363</v>
      </c>
      <c r="R21" s="4">
        <f>(O21/O19-1)*100</f>
        <v>-78.64720424880997</v>
      </c>
    </row>
    <row r="22" spans="1:18" ht="23.1" hidden="1" customHeight="1">
      <c r="C22" s="8">
        <v>2</v>
      </c>
      <c r="E22" s="7">
        <f>+'J3-R1'!E22+'J3-R2'!E22+'J3-R3'!E22+'J3-R4'!E22+'J3-R5'!E22+'J3-R6'!E22+'J3-R7'!E22+'J3-R8'!E22+'J3-R9'!E22</f>
        <v>131933748.18464302</v>
      </c>
      <c r="G22" s="3">
        <f>(E22/E17-1)*100</f>
        <v>-80.041864689918071</v>
      </c>
      <c r="H22" s="4">
        <f t="shared" ref="H22:H46" si="3">(E22/E21-1)*100</f>
        <v>1.4472408859291352</v>
      </c>
      <c r="J22" s="7">
        <f>+'J3-R1'!J22+'J3-R2'!J22+'J3-R3'!J22+'J3-R4'!J22+'J3-R5'!J22+'J3-R6'!J22+'J3-R7'!J22+'J3-R8'!J22+'J3-R9'!J22</f>
        <v>1088805</v>
      </c>
      <c r="L22" s="3">
        <f>(J22/J17-1)*100</f>
        <v>-6.1261703998758517</v>
      </c>
      <c r="M22" s="4">
        <f t="shared" ref="M22:M46" si="4">(J22/J21-1)*100</f>
        <v>1.2782506699607454</v>
      </c>
      <c r="O22" s="7">
        <f>+'J3-R1'!O22+'J3-R2'!O22+'J3-R3'!O22+'J3-R4'!O22+'J3-R5'!O22+'J3-R6'!O22+'J3-R7'!O22+'J3-R8'!O22+'J3-R9'!O22</f>
        <v>6262130.5120232776</v>
      </c>
      <c r="Q22" s="3">
        <f>(O22/O17-1)*100</f>
        <v>-76.954286457356432</v>
      </c>
      <c r="R22" s="4">
        <f t="shared" ref="R22:R46" si="5">(O22/O21-1)*100</f>
        <v>1.9575690144624014</v>
      </c>
    </row>
    <row r="23" spans="1:18" ht="23.1" hidden="1" customHeight="1">
      <c r="C23" s="8">
        <v>3</v>
      </c>
      <c r="E23" s="7">
        <f>+'J3-R1'!E23+'J3-R2'!E23+'J3-R3'!E23+'J3-R4'!E23+'J3-R5'!E23+'J3-R6'!E23+'J3-R7'!E23+'J3-R8'!E23+'J3-R9'!E23</f>
        <v>137104493.0370006</v>
      </c>
      <c r="G23" s="3">
        <f>(E23/E18-1)*100</f>
        <v>-80.977561692273966</v>
      </c>
      <c r="H23" s="4">
        <f t="shared" si="3"/>
        <v>3.9191980243910463</v>
      </c>
      <c r="J23" s="7">
        <f>+'J3-R1'!J23+'J3-R2'!J23+'J3-R3'!J23+'J3-R4'!J23+'J3-R5'!J23+'J3-R6'!J23+'J3-R7'!J23+'J3-R8'!J23+'J3-R9'!J23</f>
        <v>1092769.525954569</v>
      </c>
      <c r="L23" s="3">
        <f>(J23/J18-1)*100</f>
        <v>-7.5461371893031259</v>
      </c>
      <c r="M23" s="4">
        <f t="shared" si="4"/>
        <v>0.3641171701607826</v>
      </c>
      <c r="O23" s="7">
        <f>+'J3-R1'!O23+'J3-R2'!O23+'J3-R3'!O23+'J3-R4'!O23+'J3-R5'!O23+'J3-R6'!O23+'J3-R7'!O23+'J3-R8'!O23+'J3-R9'!O23</f>
        <v>6287916.459386996</v>
      </c>
      <c r="Q23" s="3">
        <f>(O23/O18-1)*100</f>
        <v>-77.349047855617599</v>
      </c>
      <c r="R23" s="4">
        <f t="shared" si="5"/>
        <v>0.41177594932282346</v>
      </c>
    </row>
    <row r="24" spans="1:18" ht="23.1" hidden="1" customHeight="1">
      <c r="C24" s="8">
        <v>4</v>
      </c>
      <c r="E24" s="7">
        <f>+'J3-R1'!E24+'J3-R2'!E24+'J3-R3'!E24+'J3-R4'!E24+'J3-R5'!E24+'J3-R6'!E24+'J3-R7'!E24+'J3-R8'!E24+'J3-R9'!E24</f>
        <v>138510370.68941167</v>
      </c>
      <c r="G24" s="3">
        <f>(E24/E19-1)*100</f>
        <v>-81.891692174467906</v>
      </c>
      <c r="H24" s="4">
        <f t="shared" si="3"/>
        <v>1.0254059668428628</v>
      </c>
      <c r="J24" s="7">
        <f>+'J3-R1'!J24+'J3-R2'!J24+'J3-R3'!J24+'J3-R4'!J24+'J3-R5'!J24+'J3-R6'!J24+'J3-R7'!J24+'J3-R8'!J24+'J3-R9'!J24</f>
        <v>1091158</v>
      </c>
      <c r="L24" s="3">
        <f>(J24/J19-1)*100</f>
        <v>-9.823068893959519</v>
      </c>
      <c r="M24" s="4">
        <f t="shared" si="4"/>
        <v>-0.14747171441857887</v>
      </c>
      <c r="O24" s="7">
        <f>+'J3-R1'!O24+'J3-R2'!O24+'J3-R3'!O24+'J3-R4'!O24+'J3-R5'!O24+'J3-R6'!O24+'J3-R7'!O24+'J3-R8'!O24+'J3-R9'!O24</f>
        <v>6279196.537230107</v>
      </c>
      <c r="Q24" s="3">
        <f>(O24/O19-1)*100</f>
        <v>-78.169877150530738</v>
      </c>
      <c r="R24" s="4">
        <f t="shared" si="5"/>
        <v>-0.13867744925063485</v>
      </c>
    </row>
    <row r="25" spans="1:18" ht="23.1" customHeight="1">
      <c r="A25" s="8">
        <v>2020</v>
      </c>
      <c r="C25" s="8">
        <v>1</v>
      </c>
      <c r="E25" s="7">
        <f>+'J3-R1'!E25+'J3-R2'!E25+'J3-R3'!E25+'J3-R4'!E25+'J3-R5'!E25+'J3-R6'!E25+'J3-R7'!E25+'J3-R8'!E25+'J3-R9'!E25</f>
        <v>132750455.77685794</v>
      </c>
      <c r="G25" s="3">
        <f t="shared" ref="G25:G46" si="6">(E25/E21-1)*100</f>
        <v>2.0752282885521556</v>
      </c>
      <c r="H25" s="4">
        <f t="shared" si="3"/>
        <v>-4.1584719497065326</v>
      </c>
      <c r="J25" s="7">
        <f>+'J3-R1'!J25+'J3-R2'!J25+'J3-R3'!J25+'J3-R4'!J25+'J3-R5'!J25+'J3-R6'!J25+'J3-R7'!J25+'J3-R8'!J25+'J3-R9'!J25</f>
        <v>1089882</v>
      </c>
      <c r="L25" s="3">
        <f t="shared" ref="L25:L46" si="7">(J25/J21-1)*100</f>
        <v>1.3784308454481309</v>
      </c>
      <c r="M25" s="4">
        <f t="shared" si="4"/>
        <v>-0.11693998486012047</v>
      </c>
      <c r="O25" s="7">
        <f>+'J3-R1'!O25+'J3-R2'!O25+'J3-R3'!O25+'J3-R4'!O25+'J3-R5'!O25+'J3-R6'!O25+'J3-R7'!O25+'J3-R8'!O25+'J3-R9'!O25</f>
        <v>6252514.191538346</v>
      </c>
      <c r="Q25" s="3">
        <f t="shared" ref="Q25:Q46" si="8">(O25/O21-1)*100</f>
        <v>1.8009998312387143</v>
      </c>
      <c r="R25" s="4">
        <f t="shared" si="5"/>
        <v>-0.42493248194348521</v>
      </c>
    </row>
    <row r="26" spans="1:18" ht="23.1" customHeight="1">
      <c r="C26" s="8">
        <v>2</v>
      </c>
      <c r="E26" s="7">
        <f>+'J3-R1'!E26+'J3-R2'!E26+'J3-R3'!E26+'J3-R4'!E26+'J3-R5'!E26+'J3-R6'!E26+'J3-R7'!E26+'J3-R8'!E26+'J3-R9'!E26</f>
        <v>107046473.04869297</v>
      </c>
      <c r="G26" s="3">
        <f t="shared" si="6"/>
        <v>-18.863464032811361</v>
      </c>
      <c r="H26" s="4">
        <f t="shared" si="3"/>
        <v>-19.362632374966115</v>
      </c>
      <c r="J26" s="7">
        <f>+'J3-R1'!J26+'J3-R2'!J26+'J3-R3'!J26+'J3-R4'!J26+'J3-R5'!J26+'J3-R6'!J26+'J3-R7'!J26+'J3-R8'!J26+'J3-R9'!J26</f>
        <v>1073443</v>
      </c>
      <c r="L26" s="3">
        <f t="shared" si="7"/>
        <v>-1.4109046156106975</v>
      </c>
      <c r="M26" s="4">
        <f t="shared" si="4"/>
        <v>-1.5083284245450468</v>
      </c>
      <c r="O26" s="7">
        <f>+'J3-R1'!O26+'J3-R2'!O26+'J3-R3'!O26+'J3-R4'!O26+'J3-R5'!O26+'J3-R6'!O26+'J3-R7'!O26+'J3-R8'!O26+'J3-R9'!O26</f>
        <v>6013639.4568893556</v>
      </c>
      <c r="Q26" s="3">
        <f t="shared" si="8"/>
        <v>-3.9681551615192268</v>
      </c>
      <c r="R26" s="4">
        <f t="shared" si="5"/>
        <v>-3.8204588959152574</v>
      </c>
    </row>
    <row r="27" spans="1:18" ht="23.1" customHeight="1">
      <c r="C27" s="8">
        <v>3</v>
      </c>
      <c r="E27" s="7">
        <f>+'J3-R1'!E27+'J3-R2'!E27+'J3-R3'!E27+'J3-R4'!E27+'J3-R5'!E27+'J3-R6'!E27+'J3-R7'!E27+'J3-R8'!E27+'J3-R9'!E27</f>
        <v>135346477.3320713</v>
      </c>
      <c r="G27" s="3">
        <f t="shared" si="6"/>
        <v>-1.2822451445517968</v>
      </c>
      <c r="H27" s="4">
        <f t="shared" si="3"/>
        <v>26.437119764333872</v>
      </c>
      <c r="J27" s="7">
        <f>+'J3-R1'!J27+'J3-R2'!J27+'J3-R3'!J27+'J3-R4'!J27+'J3-R5'!J27+'J3-R6'!J27+'J3-R7'!J27+'J3-R8'!J27+'J3-R9'!J27</f>
        <v>1093656</v>
      </c>
      <c r="L27" s="3">
        <f t="shared" si="7"/>
        <v>8.1121775852666111E-2</v>
      </c>
      <c r="M27" s="4">
        <f t="shared" si="4"/>
        <v>1.8830063636355199</v>
      </c>
      <c r="O27" s="7">
        <f>+'J3-R1'!O27+'J3-R2'!O27+'J3-R3'!O27+'J3-R4'!O27+'J3-R5'!O27+'J3-R6'!O27+'J3-R7'!O27+'J3-R8'!O27+'J3-R9'!O27</f>
        <v>6295882.023943549</v>
      </c>
      <c r="Q27" s="3">
        <f t="shared" si="8"/>
        <v>0.12668050868680503</v>
      </c>
      <c r="R27" s="4">
        <f t="shared" si="5"/>
        <v>4.6933736064081799</v>
      </c>
    </row>
    <row r="28" spans="1:18" ht="23.1" customHeight="1">
      <c r="C28" s="8">
        <v>4</v>
      </c>
      <c r="E28" s="7">
        <f>+'J3-R1'!E28+'J3-R2'!E28+'J3-R3'!E28+'J3-R4'!E28+'J3-R5'!E28+'J3-R6'!E28+'J3-R7'!E28+'J3-R8'!E28+'J3-R9'!E28</f>
        <v>135864767.36387071</v>
      </c>
      <c r="G28" s="3">
        <f t="shared" si="6"/>
        <v>-1.9100398853695411</v>
      </c>
      <c r="H28" s="4">
        <f t="shared" si="3"/>
        <v>0.38293573797845148</v>
      </c>
      <c r="J28" s="7">
        <f>+'J3-R1'!J28+'J3-R2'!J28+'J3-R3'!J28+'J3-R4'!J28+'J3-R5'!J28+'J3-R6'!J28+'J3-R7'!J28+'J3-R8'!J28+'J3-R9'!J28</f>
        <v>1084926</v>
      </c>
      <c r="L28" s="3">
        <f t="shared" si="7"/>
        <v>-0.57113635238893457</v>
      </c>
      <c r="M28" s="4">
        <f t="shared" si="4"/>
        <v>-0.79824003160042789</v>
      </c>
      <c r="O28" s="7">
        <f>+'J3-R1'!O28+'J3-R2'!O28+'J3-R3'!O28+'J3-R4'!O28+'J3-R5'!O28+'J3-R6'!O28+'J3-R7'!O28+'J3-R8'!O28+'J3-R9'!O28</f>
        <v>6269712.8495666003</v>
      </c>
      <c r="Q28" s="3">
        <f t="shared" si="8"/>
        <v>-0.15103345797948808</v>
      </c>
      <c r="R28" s="4">
        <f t="shared" si="5"/>
        <v>-0.41565541217936097</v>
      </c>
    </row>
    <row r="29" spans="1:18" ht="23.1" customHeight="1">
      <c r="A29" s="8">
        <v>2021</v>
      </c>
      <c r="C29" s="8">
        <v>1</v>
      </c>
      <c r="E29" s="7">
        <f>+'J3-R1'!E29+'J3-R2'!E29+'J3-R3'!E29+'J3-R4'!E29+'J3-R5'!E29+'J3-R6'!E29+'J3-R7'!E29+'J3-R8'!E29+'J3-R9'!E29</f>
        <v>134892672.96095169</v>
      </c>
      <c r="G29" s="3">
        <f t="shared" si="6"/>
        <v>1.6137173854187115</v>
      </c>
      <c r="H29" s="4">
        <f t="shared" si="3"/>
        <v>-0.71548674596083606</v>
      </c>
      <c r="J29" s="7">
        <f>+'J3-R1'!J29+'J3-R2'!J29+'J3-R3'!J29+'J3-R4'!J29+'J3-R5'!J29+'J3-R6'!J29+'J3-R7'!J29+'J3-R8'!J29+'J3-R9'!J29</f>
        <v>1084113</v>
      </c>
      <c r="L29" s="3">
        <f t="shared" si="7"/>
        <v>-0.52932335794150243</v>
      </c>
      <c r="M29" s="4">
        <f t="shared" si="4"/>
        <v>-7.4935986417501432E-2</v>
      </c>
      <c r="O29" s="7">
        <f>+'J3-R1'!O29+'J3-R2'!O29+'J3-R3'!O29+'J3-R4'!O29+'J3-R5'!O29+'J3-R6'!O29+'J3-R7'!O29+'J3-R8'!O29+'J3-R9'!O29</f>
        <v>6249189.9902666723</v>
      </c>
      <c r="Q29" s="3">
        <f t="shared" si="8"/>
        <v>-5.3165833292667664E-2</v>
      </c>
      <c r="R29" s="4">
        <f t="shared" si="5"/>
        <v>-0.32733332119583292</v>
      </c>
    </row>
    <row r="30" spans="1:18" ht="23.1" customHeight="1">
      <c r="C30" s="8">
        <v>2</v>
      </c>
      <c r="E30" s="7">
        <f>+'J3-R1'!E30+'J3-R2'!E30+'J3-R3'!E30+'J3-R4'!E30+'J3-R5'!E30+'J3-R6'!E30+'J3-R7'!E30+'J3-R8'!E30+'J3-R9'!E30</f>
        <v>128234985.25413437</v>
      </c>
      <c r="G30" s="3">
        <f t="shared" si="6"/>
        <v>19.793750884069983</v>
      </c>
      <c r="H30" s="4">
        <f t="shared" si="3"/>
        <v>-4.9355443558780738</v>
      </c>
      <c r="J30" s="7">
        <f>+'J3-R1'!J30+'J3-R2'!J30+'J3-R3'!J30+'J3-R4'!J30+'J3-R5'!J30+'J3-R6'!J30+'J3-R7'!J30+'J3-R8'!J30+'J3-R9'!J30</f>
        <v>1071113</v>
      </c>
      <c r="L30" s="3">
        <f t="shared" si="7"/>
        <v>-0.21705856761840003</v>
      </c>
      <c r="M30" s="4">
        <f t="shared" si="4"/>
        <v>-1.1991369903321836</v>
      </c>
      <c r="O30" s="7">
        <f>+'J3-R1'!O30+'J3-R2'!O30+'J3-R3'!O30+'J3-R4'!O30+'J3-R5'!O30+'J3-R6'!O30+'J3-R7'!O30+'J3-R8'!O30+'J3-R9'!O30</f>
        <v>6028049.2392846756</v>
      </c>
      <c r="Q30" s="3">
        <f t="shared" si="8"/>
        <v>0.23961832927665849</v>
      </c>
      <c r="R30" s="4">
        <f t="shared" si="5"/>
        <v>-3.5387106381216005</v>
      </c>
    </row>
    <row r="31" spans="1:18" ht="23.1" customHeight="1">
      <c r="C31" s="8">
        <v>3</v>
      </c>
      <c r="E31" s="7">
        <f>+'J3-R1'!E31+'J3-R2'!E31+'J3-R3'!E31+'J3-R4'!E31+'J3-R5'!E31+'J3-R6'!E31+'J3-R7'!E31+'J3-R8'!E31+'J3-R9'!E31</f>
        <v>127838106.17847227</v>
      </c>
      <c r="G31" s="3">
        <f t="shared" si="6"/>
        <v>-5.5475187102042689</v>
      </c>
      <c r="H31" s="4">
        <f t="shared" si="3"/>
        <v>-0.30949360260429382</v>
      </c>
      <c r="J31" s="7">
        <f>+'J3-R1'!J31+'J3-R2'!J31+'J3-R3'!J31+'J3-R4'!J31+'J3-R5'!J31+'J3-R6'!J31+'J3-R7'!J31+'J3-R8'!J31+'J3-R9'!J31</f>
        <v>1096602</v>
      </c>
      <c r="L31" s="3">
        <f t="shared" si="7"/>
        <v>0.26937172200398596</v>
      </c>
      <c r="M31" s="4">
        <f t="shared" si="4"/>
        <v>2.3796742267155668</v>
      </c>
      <c r="O31" s="7">
        <f>+'J3-R1'!O31+'J3-R2'!O31+'J3-R3'!O31+'J3-R4'!O31+'J3-R5'!O31+'J3-R6'!O31+'J3-R7'!O31+'J3-R8'!O31+'J3-R9'!O31</f>
        <v>6306043.1481573964</v>
      </c>
      <c r="Q31" s="3">
        <f t="shared" si="8"/>
        <v>0.16139318010095494</v>
      </c>
      <c r="R31" s="4">
        <f t="shared" si="5"/>
        <v>4.6116728287658892</v>
      </c>
    </row>
    <row r="32" spans="1:18" ht="23.1" customHeight="1">
      <c r="C32" s="8">
        <v>4</v>
      </c>
      <c r="E32" s="7">
        <f>+'J3-R1'!E32+'J3-R2'!E32+'J3-R3'!E32+'J3-R4'!E32+'J3-R5'!E32+'J3-R6'!E32+'J3-R7'!E32+'J3-R8'!E32+'J3-R9'!E32</f>
        <v>142597879.05123472</v>
      </c>
      <c r="G32" s="3">
        <f t="shared" si="6"/>
        <v>4.9557452001750546</v>
      </c>
      <c r="H32" s="4">
        <f t="shared" si="3"/>
        <v>11.545675475007911</v>
      </c>
      <c r="J32" s="7">
        <f>+'J3-R1'!J32+'J3-R2'!J32+'J3-R3'!J32+'J3-R4'!J32+'J3-R5'!J32+'J3-R6'!J32+'J3-R7'!J32+'J3-R8'!J32+'J3-R9'!J32</f>
        <v>1116560</v>
      </c>
      <c r="L32" s="3">
        <f t="shared" si="7"/>
        <v>2.9157749007766354</v>
      </c>
      <c r="M32" s="4">
        <f t="shared" si="4"/>
        <v>1.8199857377608319</v>
      </c>
      <c r="O32" s="7">
        <f>+'J3-R1'!O32+'J3-R2'!O32+'J3-R3'!O32+'J3-R4'!O32+'J3-R5'!O32+'J3-R6'!O32+'J3-R7'!O32+'J3-R8'!O32+'J3-R9'!O32</f>
        <v>6577909.2485960778</v>
      </c>
      <c r="Q32" s="3">
        <f t="shared" si="8"/>
        <v>4.9156381866959364</v>
      </c>
      <c r="R32" s="4">
        <f t="shared" si="5"/>
        <v>4.3111994962819145</v>
      </c>
    </row>
    <row r="33" spans="1:18" ht="23.1" customHeight="1">
      <c r="A33" s="8">
        <v>2022</v>
      </c>
      <c r="C33" s="8">
        <v>1</v>
      </c>
      <c r="E33" s="7">
        <f>+'J3-R1'!E33+'J3-R2'!E33+'J3-R3'!E33+'J3-R4'!E33+'J3-R5'!E33+'J3-R6'!E33+'J3-R7'!E33+'J3-R8'!E33+'J3-R9'!E33</f>
        <v>147604026.04317862</v>
      </c>
      <c r="G33" s="3">
        <f t="shared" si="6"/>
        <v>9.4233087707488608</v>
      </c>
      <c r="H33" s="4">
        <f t="shared" si="3"/>
        <v>3.5106742296953986</v>
      </c>
      <c r="J33" s="7">
        <f>+'J3-R1'!J33+'J3-R2'!J33+'J3-R3'!J33+'J3-R4'!J33+'J3-R5'!J33+'J3-R6'!J33+'J3-R7'!J33+'J3-R8'!J33+'J3-R9'!J33</f>
        <v>1127314</v>
      </c>
      <c r="L33" s="3">
        <f t="shared" si="7"/>
        <v>3.9849167014877507</v>
      </c>
      <c r="M33" s="4">
        <f t="shared" si="4"/>
        <v>0.96313677724439994</v>
      </c>
      <c r="O33" s="7">
        <f>+'J3-R1'!O33+'J3-R2'!O33+'J3-R3'!O33+'J3-R4'!O33+'J3-R5'!O33+'J3-R6'!O33+'J3-R7'!O33+'J3-R8'!O33+'J3-R9'!O33</f>
        <v>6681661.8441402158</v>
      </c>
      <c r="Q33" s="3">
        <f t="shared" si="8"/>
        <v>6.920446562628646</v>
      </c>
      <c r="R33" s="4">
        <f t="shared" si="5"/>
        <v>1.5772883392436876</v>
      </c>
    </row>
    <row r="34" spans="1:18" ht="23.1" customHeight="1">
      <c r="C34" s="8">
        <v>2</v>
      </c>
      <c r="E34" s="7">
        <f>+'J3-R1'!E34+'J3-R2'!E34+'J3-R3'!E34+'J3-R4'!E34+'J3-R5'!E34+'J3-R6'!E34+'J3-R7'!E34+'J3-R8'!E34+'J3-R9'!E34</f>
        <v>165731325.41005474</v>
      </c>
      <c r="G34" s="3">
        <f t="shared" si="6"/>
        <v>29.240335686560591</v>
      </c>
      <c r="H34" s="4">
        <f t="shared" si="3"/>
        <v>12.281033148495112</v>
      </c>
      <c r="J34" s="7">
        <f>+'J3-R1'!J34+'J3-R2'!J34+'J3-R3'!J34+'J3-R4'!J34+'J3-R5'!J34+'J3-R6'!J34+'J3-R7'!J34+'J3-R8'!J34+'J3-R9'!J34</f>
        <v>1141745</v>
      </c>
      <c r="L34" s="3">
        <f t="shared" si="7"/>
        <v>6.5942622300354969</v>
      </c>
      <c r="M34" s="4">
        <f t="shared" si="4"/>
        <v>1.28012248583802</v>
      </c>
      <c r="O34" s="7">
        <f>+'J3-R1'!O34+'J3-R2'!O34+'J3-R3'!O34+'J3-R4'!O34+'J3-R5'!O34+'J3-R6'!O34+'J3-R7'!O34+'J3-R8'!O34+'J3-R9'!O34</f>
        <v>6783306.7288921429</v>
      </c>
      <c r="Q34" s="3">
        <f t="shared" si="8"/>
        <v>12.529053092092713</v>
      </c>
      <c r="R34" s="4">
        <f t="shared" si="5"/>
        <v>1.5212515557199158</v>
      </c>
    </row>
    <row r="35" spans="1:18" ht="23.1" customHeight="1">
      <c r="C35" s="8">
        <v>3</v>
      </c>
      <c r="E35" s="7">
        <f>+'J3-R1'!E35+'J3-R2'!E35+'J3-R3'!E35+'J3-R4'!E35+'J3-R5'!E35+'J3-R6'!E35+'J3-R7'!E35+'J3-R8'!E35+'J3-R9'!E35</f>
        <v>171216068.26480421</v>
      </c>
      <c r="G35" s="3">
        <f t="shared" si="6"/>
        <v>33.931949856776519</v>
      </c>
      <c r="H35" s="4">
        <f t="shared" si="3"/>
        <v>3.3094183258228549</v>
      </c>
      <c r="J35" s="7">
        <f>+'J3-R1'!J35+'J3-R2'!J35+'J3-R3'!J35+'J3-R4'!J35+'J3-R5'!J35+'J3-R6'!J35+'J3-R7'!J35+'J3-R8'!J35+'J3-R9'!J35</f>
        <v>1148778</v>
      </c>
      <c r="L35" s="3">
        <f t="shared" si="7"/>
        <v>4.757970530785105</v>
      </c>
      <c r="M35" s="4">
        <f t="shared" si="4"/>
        <v>0.61598693228348544</v>
      </c>
      <c r="O35" s="7">
        <f>+'J3-R1'!O35+'J3-R2'!O35+'J3-R3'!O35+'J3-R4'!O35+'J3-R5'!O35+'J3-R6'!O35+'J3-R7'!O35+'J3-R8'!O35+'J3-R9'!O35</f>
        <v>6828117.1858201539</v>
      </c>
      <c r="Q35" s="3">
        <f t="shared" si="8"/>
        <v>8.2789480724581708</v>
      </c>
      <c r="R35" s="4">
        <f t="shared" si="5"/>
        <v>0.66059900751871403</v>
      </c>
    </row>
    <row r="36" spans="1:18" ht="23.1" customHeight="1">
      <c r="C36" s="8">
        <v>4</v>
      </c>
      <c r="E36" s="7">
        <f>+'J3-R1'!E36+'J3-R2'!E36+'J3-R3'!E36+'J3-R4'!E36+'J3-R5'!E36+'J3-R6'!E36+'J3-R7'!E36+'J3-R8'!E36+'J3-R9'!E36</f>
        <v>176501059.05735269</v>
      </c>
      <c r="G36" s="3">
        <f t="shared" si="6"/>
        <v>23.775374663136972</v>
      </c>
      <c r="H36" s="4">
        <f t="shared" si="3"/>
        <v>3.0867376211294983</v>
      </c>
      <c r="J36" s="7">
        <f>+'J3-R1'!J36+'J3-R2'!J36+'J3-R3'!J36+'J3-R4'!J36+'J3-R5'!J36+'J3-R6'!J36+'J3-R7'!J36+'J3-R8'!J36+'J3-R9'!J36</f>
        <v>1159860</v>
      </c>
      <c r="L36" s="3">
        <f t="shared" si="7"/>
        <v>3.8779823744357733</v>
      </c>
      <c r="M36" s="4">
        <f t="shared" si="4"/>
        <v>0.96467724834563562</v>
      </c>
      <c r="O36" s="7">
        <f>+'J3-R1'!O36+'J3-R2'!O36+'J3-R3'!O36+'J3-R4'!O36+'J3-R5'!O36+'J3-R6'!O36+'J3-R7'!O36+'J3-R8'!O36+'J3-R9'!O36</f>
        <v>6879561.7724807728</v>
      </c>
      <c r="Q36" s="3">
        <f t="shared" si="8"/>
        <v>4.5858419823757268</v>
      </c>
      <c r="R36" s="4">
        <f t="shared" si="5"/>
        <v>0.75342272636229612</v>
      </c>
    </row>
    <row r="37" spans="1:18" ht="23.1" customHeight="1">
      <c r="A37" s="8">
        <v>2023</v>
      </c>
      <c r="C37" s="8">
        <v>1</v>
      </c>
      <c r="E37" s="7">
        <f>+'J3-R1'!E37+'J3-R2'!E37+'J3-R3'!E37+'J3-R4'!E37+'J3-R5'!E37+'J3-R6'!E37+'J3-R7'!E37+'J3-R8'!E37+'J3-R9'!E37</f>
        <v>176406435.10984349</v>
      </c>
      <c r="G37" s="3">
        <f t="shared" si="6"/>
        <v>19.513295022345332</v>
      </c>
      <c r="H37" s="4">
        <f t="shared" si="3"/>
        <v>-5.3610980021623345E-2</v>
      </c>
      <c r="J37" s="7">
        <f>+'J3-R1'!J37+'J3-R2'!J37+'J3-R3'!J37+'J3-R4'!J37+'J3-R5'!J37+'J3-R6'!J37+'J3-R7'!J37+'J3-R8'!J37+'J3-R9'!J37</f>
        <v>1158535</v>
      </c>
      <c r="L37" s="3">
        <f t="shared" si="7"/>
        <v>2.7695034391482798</v>
      </c>
      <c r="M37" s="4">
        <f t="shared" si="4"/>
        <v>-0.11423792526684684</v>
      </c>
      <c r="O37" s="7">
        <f>+'J3-R1'!O37+'J3-R2'!O37+'J3-R3'!O37+'J3-R4'!O37+'J3-R5'!O37+'J3-R6'!O37+'J3-R7'!O37+'J3-R8'!O37+'J3-R9'!O37</f>
        <v>6862216.0031118514</v>
      </c>
      <c r="Q37" s="3">
        <f t="shared" si="8"/>
        <v>2.7022343121117398</v>
      </c>
      <c r="R37" s="4">
        <f t="shared" si="5"/>
        <v>-0.2521348007704094</v>
      </c>
    </row>
    <row r="38" spans="1:18" ht="23.1" customHeight="1">
      <c r="C38" s="8">
        <v>2</v>
      </c>
      <c r="E38" s="7">
        <f>+'J3-R1'!E38+'J3-R2'!E38+'J3-R3'!E38+'J3-R4'!E38+'J3-R5'!E38+'J3-R6'!E38+'J3-R7'!E38+'J3-R8'!E38+'J3-R9'!E38</f>
        <v>178695749.48999196</v>
      </c>
      <c r="G38" s="3">
        <f t="shared" si="6"/>
        <v>7.8225549984955789</v>
      </c>
      <c r="H38" s="4">
        <f t="shared" si="3"/>
        <v>1.2977499254621661</v>
      </c>
      <c r="J38" s="7">
        <f>+'J3-R1'!J38+'J3-R2'!J38+'J3-R3'!J38+'J3-R4'!J38+'J3-R5'!J38+'J3-R6'!J38+'J3-R7'!J38+'J3-R8'!J38+'J3-R9'!J38</f>
        <v>1164299</v>
      </c>
      <c r="L38" s="3">
        <f t="shared" si="7"/>
        <v>1.9753973085058441</v>
      </c>
      <c r="M38" s="4">
        <f t="shared" si="4"/>
        <v>0.49752489134984312</v>
      </c>
      <c r="O38" s="7">
        <f>+'J3-R1'!O38+'J3-R2'!O38+'J3-R3'!O38+'J3-R4'!O38+'J3-R5'!O38+'J3-R6'!O38+'J3-R7'!O38+'J3-R8'!O38+'J3-R9'!O38</f>
        <v>6902986.1868498204</v>
      </c>
      <c r="Q38" s="3">
        <f t="shared" si="8"/>
        <v>1.764323253258282</v>
      </c>
      <c r="R38" s="4">
        <f t="shared" si="5"/>
        <v>0.5941256253006344</v>
      </c>
    </row>
    <row r="39" spans="1:18" ht="23.1" customHeight="1">
      <c r="C39" s="8">
        <v>3</v>
      </c>
      <c r="E39" s="7">
        <f>+'J3-R1'!E39+'J3-R2'!E39+'J3-R3'!E39+'J3-R4'!E39+'J3-R5'!E39+'J3-R6'!E39+'J3-R7'!E39+'J3-R8'!E39+'J3-R9'!E39</f>
        <v>181293729.76374623</v>
      </c>
      <c r="G39" s="3">
        <f t="shared" si="6"/>
        <v>5.8859320863248854</v>
      </c>
      <c r="H39" s="4">
        <f t="shared" si="3"/>
        <v>1.4538567823627835</v>
      </c>
      <c r="J39" s="7">
        <f>+'J3-R1'!J39+'J3-R2'!J39+'J3-R3'!J39+'J3-R4'!J39+'J3-R5'!J39+'J3-R6'!J39+'J3-R7'!J39+'J3-R8'!J39+'J3-R9'!J39</f>
        <v>1172440</v>
      </c>
      <c r="L39" s="3">
        <f t="shared" si="7"/>
        <v>2.0597539298280454</v>
      </c>
      <c r="M39" s="4">
        <f t="shared" si="4"/>
        <v>0.69921901504681472</v>
      </c>
      <c r="O39" s="7">
        <f>+'J3-R1'!O39+'J3-R2'!O39+'J3-R3'!O39+'J3-R4'!O39+'J3-R5'!O39+'J3-R6'!O39+'J3-R7'!O39+'J3-R8'!O39+'J3-R9'!O39</f>
        <v>6963805.9272951726</v>
      </c>
      <c r="Q39" s="3">
        <f t="shared" si="8"/>
        <v>1.9872058106559898</v>
      </c>
      <c r="R39" s="4">
        <f t="shared" si="5"/>
        <v>0.88106420611435698</v>
      </c>
    </row>
    <row r="40" spans="1:18" ht="23.1" customHeight="1">
      <c r="C40" s="8">
        <v>4</v>
      </c>
      <c r="E40" s="7">
        <f>+'J3-R1'!E40+'J3-R2'!E40+'J3-R3'!E40+'J3-R4'!E40+'J3-R5'!E40+'J3-R6'!E40+'J3-R7'!E40+'J3-R8'!E40+'J3-R9'!E40</f>
        <v>184355499.40925276</v>
      </c>
      <c r="G40" s="3">
        <f t="shared" si="6"/>
        <v>4.4500811461691159</v>
      </c>
      <c r="H40" s="4">
        <f t="shared" si="3"/>
        <v>1.6888447545849949</v>
      </c>
      <c r="J40" s="7">
        <f>+'J3-R1'!J40+'J3-R2'!J40+'J3-R3'!J40+'J3-R4'!J40+'J3-R5'!J40+'J3-R6'!J40+'J3-R7'!J40+'J3-R8'!J40+'J3-R9'!J40</f>
        <v>1181962</v>
      </c>
      <c r="L40" s="3">
        <f t="shared" si="7"/>
        <v>1.905574810753019</v>
      </c>
      <c r="M40" s="4">
        <f t="shared" si="4"/>
        <v>0.81215243423971017</v>
      </c>
      <c r="O40" s="7">
        <f>+'J3-R1'!O40+'J3-R2'!O40+'J3-R3'!O40+'J3-R4'!O40+'J3-R5'!O40+'J3-R6'!O40+'J3-R7'!O40+'J3-R8'!O40+'J3-R9'!O40</f>
        <v>7031045.496853333</v>
      </c>
      <c r="Q40" s="3">
        <f t="shared" si="8"/>
        <v>2.2019385737405139</v>
      </c>
      <c r="R40" s="4">
        <f t="shared" si="5"/>
        <v>0.96555777487437044</v>
      </c>
    </row>
    <row r="41" spans="1:18" ht="23.1" customHeight="1">
      <c r="A41" s="8">
        <v>2024</v>
      </c>
      <c r="C41" s="8">
        <v>1</v>
      </c>
      <c r="E41" s="7">
        <f>+'J3-R1'!E41+'J3-R2'!E41+'J3-R3'!E41+'J3-R4'!E41+'J3-R5'!E41+'J3-R6'!E41+'J3-R7'!E41+'J3-R8'!E41+'J3-R9'!E41</f>
        <v>185467843.94730723</v>
      </c>
      <c r="G41" s="3">
        <f t="shared" si="6"/>
        <v>5.1366656957958723</v>
      </c>
      <c r="H41" s="4">
        <f t="shared" si="3"/>
        <v>0.6033693280747654</v>
      </c>
      <c r="J41" s="7">
        <f>+'J3-R1'!J41+'J3-R2'!J41+'J3-R3'!J41+'J3-R4'!J41+'J3-R5'!J41+'J3-R6'!J41+'J3-R7'!J41+'J3-R8'!J41+'J3-R9'!J41</f>
        <v>1184117</v>
      </c>
      <c r="L41" s="3">
        <f t="shared" si="7"/>
        <v>2.2081335479722242</v>
      </c>
      <c r="M41" s="4">
        <f t="shared" si="4"/>
        <v>0.18232396642192672</v>
      </c>
      <c r="O41" s="7">
        <f>+'J3-R1'!O41+'J3-R2'!O41+'J3-R3'!O41+'J3-R4'!O41+'J3-R5'!O41+'J3-R6'!O41+'J3-R7'!O41+'J3-R8'!O41+'J3-R9'!O41</f>
        <v>7074650.6422349149</v>
      </c>
      <c r="Q41" s="3">
        <f t="shared" si="8"/>
        <v>3.0957148394444189</v>
      </c>
      <c r="R41" s="4">
        <f t="shared" si="5"/>
        <v>0.62018010552054026</v>
      </c>
    </row>
    <row r="42" spans="1:18" ht="23.1" customHeight="1">
      <c r="C42" s="8">
        <v>2</v>
      </c>
      <c r="E42" s="7">
        <f>+'J3-R1'!E42+'J3-R2'!E42+'J3-R3'!E42+'J3-R4'!E42+'J3-R5'!E42+'J3-R6'!E42+'J3-R7'!E42+'J3-R8'!E42+'J3-R9'!E42</f>
        <v>191840134.70445278</v>
      </c>
      <c r="G42" s="3">
        <f t="shared" si="6"/>
        <v>7.3557346786231159</v>
      </c>
      <c r="H42" s="4">
        <f t="shared" si="3"/>
        <v>3.4357927614427686</v>
      </c>
      <c r="J42" s="7">
        <f>+'J3-R1'!J42+'J3-R2'!J42+'J3-R3'!J42+'J3-R4'!J42+'J3-R5'!J42+'J3-R6'!J42+'J3-R7'!J42+'J3-R8'!J42+'J3-R9'!J42</f>
        <v>1192393</v>
      </c>
      <c r="L42" s="3">
        <f t="shared" si="7"/>
        <v>2.4129540607696232</v>
      </c>
      <c r="M42" s="4">
        <f t="shared" si="4"/>
        <v>0.69891742116698907</v>
      </c>
      <c r="O42" s="7">
        <f>+'J3-R1'!O42+'J3-R2'!O42+'J3-R3'!O42+'J3-R4'!O42+'J3-R5'!O42+'J3-R6'!O42+'J3-R7'!O42+'J3-R8'!O42+'J3-R9'!O42</f>
        <v>7172478.8141240487</v>
      </c>
      <c r="Q42" s="3">
        <f t="shared" si="8"/>
        <v>3.9040006741953404</v>
      </c>
      <c r="R42" s="4">
        <f t="shared" si="5"/>
        <v>1.3827986261980119</v>
      </c>
    </row>
    <row r="43" spans="1:18" ht="23.1" customHeight="1">
      <c r="C43" s="8">
        <v>3</v>
      </c>
      <c r="E43" s="7">
        <f>+'J3-R1'!E43+'J3-R2'!E43+'J3-R3'!E43+'J3-R4'!E43+'J3-R5'!E43+'J3-R6'!E43+'J3-R7'!E43+'J3-R8'!E43+'J3-R9'!E43</f>
        <v>192017329.7168014</v>
      </c>
      <c r="G43" s="3">
        <f t="shared" si="6"/>
        <v>5.9150418313030917</v>
      </c>
      <c r="H43" s="4">
        <f t="shared" si="3"/>
        <v>9.2365975775399178E-2</v>
      </c>
      <c r="J43" s="7">
        <f>+'J3-R1'!J43+'J3-R2'!J43+'J3-R3'!J43+'J3-R4'!J43+'J3-R5'!J43+'J3-R6'!J43+'J3-R7'!J43+'J3-R8'!J43+'J3-R9'!J43</f>
        <v>1198827</v>
      </c>
      <c r="L43" s="3">
        <f t="shared" si="7"/>
        <v>2.2506055746989162</v>
      </c>
      <c r="M43" s="4">
        <f t="shared" si="4"/>
        <v>0.5395871998577606</v>
      </c>
      <c r="O43" s="7">
        <f>+'J3-R1'!O43+'J3-R2'!O43+'J3-R3'!O43+'J3-R4'!O43+'J3-R5'!O43+'J3-R6'!O43+'J3-R7'!O43+'J3-R8'!O43+'J3-R9'!O43</f>
        <v>7214852.2341980068</v>
      </c>
      <c r="Q43" s="3">
        <f t="shared" si="8"/>
        <v>3.6050158422542999</v>
      </c>
      <c r="R43" s="4">
        <f t="shared" si="5"/>
        <v>0.59077790499033611</v>
      </c>
    </row>
    <row r="44" spans="1:18" ht="23.1" customHeight="1">
      <c r="C44" s="8">
        <v>4</v>
      </c>
      <c r="E44" s="7">
        <f>+'J3-R1'!E44+'J3-R2'!E44+'J3-R3'!E44+'J3-R4'!E44+'J3-R5'!E44+'J3-R6'!E44+'J3-R7'!E44+'J3-R8'!E44+'J3-R9'!E44</f>
        <v>195574272.66306195</v>
      </c>
      <c r="G44" s="3">
        <f t="shared" si="6"/>
        <v>6.0854020030639333</v>
      </c>
      <c r="H44" s="4">
        <f t="shared" si="3"/>
        <v>1.8524072548590009</v>
      </c>
      <c r="J44" s="7">
        <f>+'J3-R1'!J44+'J3-R2'!J44+'J3-R3'!J44+'J3-R4'!J44+'J3-R5'!J44+'J3-R6'!J44+'J3-R7'!J44+'J3-R8'!J44+'J3-R9'!J44</f>
        <v>1210019</v>
      </c>
      <c r="L44" s="3">
        <f t="shared" si="7"/>
        <v>2.373764977215842</v>
      </c>
      <c r="M44" s="4">
        <f t="shared" si="4"/>
        <v>0.93357924037413831</v>
      </c>
      <c r="O44" s="7">
        <f>+'J3-R1'!O44+'J3-R2'!O44+'J3-R3'!O44+'J3-R4'!O44+'J3-R5'!O44+'J3-R6'!O44+'J3-R7'!O44+'J3-R8'!O44+'J3-R9'!O44</f>
        <v>7301926.6966226595</v>
      </c>
      <c r="Q44" s="3">
        <f t="shared" si="8"/>
        <v>3.8526446726956376</v>
      </c>
      <c r="R44" s="4">
        <f t="shared" si="5"/>
        <v>1.2068779733550805</v>
      </c>
    </row>
    <row r="45" spans="1:18" ht="23.1" customHeight="1">
      <c r="A45" s="8">
        <v>2025</v>
      </c>
      <c r="C45" s="8" t="s">
        <v>20</v>
      </c>
      <c r="E45" s="7">
        <f>+'J3-R1'!E45+'J3-R2'!E45+'J3-R3'!E45+'J3-R4'!E45+'J3-R5'!E45+'J3-R6'!E45+'J3-R7'!E45+'J3-R8'!E45+'J3-R9'!E45</f>
        <v>198171925.95597094</v>
      </c>
      <c r="G45" s="3">
        <f t="shared" si="6"/>
        <v>6.849749120000026</v>
      </c>
      <c r="H45" s="4">
        <f t="shared" si="3"/>
        <v>1.328218306803719</v>
      </c>
      <c r="J45" s="7">
        <f>+'J3-R1'!J45+'J3-R2'!J45+'J3-R3'!J45+'J3-R4'!J45+'J3-R5'!J45+'J3-R6'!J45+'J3-R7'!J45+'J3-R8'!J45+'J3-R9'!J45</f>
        <v>1219495</v>
      </c>
      <c r="L45" s="3">
        <f t="shared" si="7"/>
        <v>2.9877115183719161</v>
      </c>
      <c r="M45" s="4">
        <f t="shared" si="4"/>
        <v>0.78312819881340978</v>
      </c>
      <c r="O45" s="7">
        <f>+'J3-R1'!O45+'J3-R2'!O45+'J3-R3'!O45+'J3-R4'!O45+'J3-R5'!O45+'J3-R6'!O45+'J3-R7'!O45+'J3-R8'!O45+'J3-R9'!O45</f>
        <v>7369583.366746814</v>
      </c>
      <c r="Q45" s="3">
        <f t="shared" si="8"/>
        <v>4.1688662723666114</v>
      </c>
      <c r="R45" s="4">
        <f t="shared" si="5"/>
        <v>0.92655915260622113</v>
      </c>
    </row>
    <row r="46" spans="1:18" ht="23.1" customHeight="1" thickBot="1">
      <c r="A46" s="27"/>
      <c r="B46" s="23"/>
      <c r="C46" s="27" t="s">
        <v>19</v>
      </c>
      <c r="D46" s="23"/>
      <c r="E46" s="24">
        <f>+'J3-R1'!E46+'J3-R2'!E46+'J3-R3'!E46+'J3-R4'!E46+'J3-R5'!E46+'J3-R6'!E46+'J3-R7'!E46+'J3-R8'!E46+'J3-R9'!E46</f>
        <v>201368778.15047833</v>
      </c>
      <c r="F46" s="23"/>
      <c r="G46" s="32">
        <f t="shared" si="6"/>
        <v>4.9669707857040946</v>
      </c>
      <c r="H46" s="33">
        <f t="shared" si="3"/>
        <v>1.6131710781362996</v>
      </c>
      <c r="I46" s="23"/>
      <c r="J46" s="24">
        <f>+'J3-R1'!J46+'J3-R2'!J46+'J3-R3'!J46+'J3-R4'!J46+'J3-R5'!J46+'J3-R6'!J46+'J3-R7'!J46+'J3-R8'!J46+'J3-R9'!J46</f>
        <v>1224102</v>
      </c>
      <c r="K46" s="23"/>
      <c r="L46" s="32">
        <f t="shared" si="7"/>
        <v>2.6592742493456445</v>
      </c>
      <c r="M46" s="33">
        <f t="shared" si="4"/>
        <v>0.37777932668849878</v>
      </c>
      <c r="N46" s="23"/>
      <c r="O46" s="24">
        <f>+'J3-R1'!O46+'J3-R2'!O46+'J3-R3'!O46+'J3-R4'!O46+'J3-R5'!O46+'J3-R6'!O46+'J3-R7'!O46+'J3-R8'!O46+'J3-R9'!O46</f>
        <v>7426330.1609621551</v>
      </c>
      <c r="P46" s="25"/>
      <c r="Q46" s="32">
        <f t="shared" si="8"/>
        <v>3.5392415009748435</v>
      </c>
      <c r="R46" s="33">
        <f t="shared" si="5"/>
        <v>0.77001360038064792</v>
      </c>
    </row>
  </sheetData>
  <sheetProtection algorithmName="SHA-512" hashValue="eF2626DZpzXTFwsip+FHCteICqrWi3AxmnKAAt/TsI2+pxG9edKUyjgIh0RFGz+NXo9zCWKFy1r8P03l8gOYVQ==" saltValue="49tUlJCwcCjz7HjkiKEuK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049E-CDC3-4BF9-AB07-D8AB4552D131}">
  <sheetPr>
    <tabColor rgb="FF00B05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471</v>
      </c>
      <c r="B11" s="35"/>
      <c r="C11" s="35" t="s">
        <v>56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57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184934008.75485671</v>
      </c>
      <c r="F14" s="5"/>
      <c r="G14" s="29"/>
      <c r="H14" s="5"/>
      <c r="I14" s="5"/>
      <c r="J14" s="34">
        <f>J24</f>
        <v>323570</v>
      </c>
      <c r="K14" s="5"/>
      <c r="L14" s="29"/>
      <c r="M14" s="5"/>
      <c r="N14" s="5"/>
      <c r="O14" s="34">
        <f>+O21+O22+O23+O24</f>
        <v>5730564.2603073809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188817117.58298731</v>
      </c>
      <c r="F15" s="5"/>
      <c r="G15" s="29">
        <f t="shared" ref="G15:G16" si="0">((E15/E14)-1)*100</f>
        <v>2.0997267372697914</v>
      </c>
      <c r="H15" s="5"/>
      <c r="I15" s="5"/>
      <c r="J15" s="34">
        <f>J28</f>
        <v>324217</v>
      </c>
      <c r="K15" s="5"/>
      <c r="L15" s="29">
        <f t="shared" ref="L15:L16" si="1">((J15/J14)-1)*100</f>
        <v>0.19995673270081227</v>
      </c>
      <c r="M15" s="5"/>
      <c r="N15" s="5"/>
      <c r="O15" s="34">
        <f>+O25+O26+O27+O28</f>
        <v>5733499.8349540103</v>
      </c>
      <c r="P15" s="1"/>
      <c r="Q15" s="29">
        <f t="shared" ref="Q15:Q16" si="2">((O15/O14)-1)*100</f>
        <v>5.1226624696676382E-2</v>
      </c>
      <c r="R15" s="5"/>
    </row>
    <row r="16" spans="1:19" ht="23.1" customHeight="1">
      <c r="A16" s="8">
        <v>2021</v>
      </c>
      <c r="E16" s="34">
        <f>+E29+E30+E31+E32</f>
        <v>193533919.70906702</v>
      </c>
      <c r="F16" s="5"/>
      <c r="G16" s="29">
        <f t="shared" si="0"/>
        <v>2.4980797220393036</v>
      </c>
      <c r="H16" s="5"/>
      <c r="I16" s="5"/>
      <c r="J16" s="34">
        <f>J32</f>
        <v>332446</v>
      </c>
      <c r="K16" s="5"/>
      <c r="L16" s="29">
        <f t="shared" si="1"/>
        <v>2.5381149045238249</v>
      </c>
      <c r="M16" s="5"/>
      <c r="N16" s="5"/>
      <c r="O16" s="34">
        <f>+O29+O30+O31+O32</f>
        <v>5920233.0810465105</v>
      </c>
      <c r="P16" s="1"/>
      <c r="Q16" s="29">
        <f t="shared" si="2"/>
        <v>3.2568806395369521</v>
      </c>
      <c r="R16" s="5"/>
    </row>
    <row r="17" spans="1:18" ht="23.1" customHeight="1">
      <c r="A17" s="8">
        <v>2022</v>
      </c>
      <c r="E17" s="34">
        <f>+E33+E34+E35+E36</f>
        <v>245497180.32828951</v>
      </c>
      <c r="F17" s="5"/>
      <c r="G17" s="29">
        <f>((E17/E16)-1)*100</f>
        <v>26.84969161857369</v>
      </c>
      <c r="H17" s="5"/>
      <c r="I17" s="5"/>
      <c r="J17" s="34">
        <f>J36</f>
        <v>343573</v>
      </c>
      <c r="K17" s="5"/>
      <c r="L17" s="29">
        <f>((J17/J16)-1)*100</f>
        <v>3.3470097399276977</v>
      </c>
      <c r="M17" s="5"/>
      <c r="N17" s="5"/>
      <c r="O17" s="34">
        <f>+O33+O34+O35+O36</f>
        <v>6493102.4630948994</v>
      </c>
      <c r="P17" s="1"/>
      <c r="Q17" s="29">
        <f>((O17/O16)-1)*100</f>
        <v>9.6764666898405913</v>
      </c>
      <c r="R17" s="5"/>
    </row>
    <row r="18" spans="1:18" ht="23.1" customHeight="1">
      <c r="A18" s="8">
        <v>2023</v>
      </c>
      <c r="E18" s="34">
        <f>+E37+E38+E39+E40</f>
        <v>274936856.89995849</v>
      </c>
      <c r="F18" s="5"/>
      <c r="G18" s="29">
        <f>((E18/E17)-1)*100</f>
        <v>11.991859349382739</v>
      </c>
      <c r="H18" s="5"/>
      <c r="I18" s="5"/>
      <c r="J18" s="34">
        <f>J40</f>
        <v>353523</v>
      </c>
      <c r="K18" s="5"/>
      <c r="L18" s="29">
        <f>((J18/J17)-1)*100</f>
        <v>2.8960366501442181</v>
      </c>
      <c r="M18" s="5"/>
      <c r="N18" s="5"/>
      <c r="O18" s="34">
        <f>+O37+O38+O39+O40</f>
        <v>6679545.6001339592</v>
      </c>
      <c r="P18" s="1"/>
      <c r="Q18" s="29">
        <f>((O18/O17)-1)*100</f>
        <v>2.871402971056658</v>
      </c>
      <c r="R18" s="5"/>
    </row>
    <row r="19" spans="1:18" ht="23.1" customHeight="1">
      <c r="A19" s="8">
        <v>2024</v>
      </c>
      <c r="E19" s="34">
        <f>+E41+E42+E43+E44</f>
        <v>293885971.18471152</v>
      </c>
      <c r="F19" s="5"/>
      <c r="G19" s="29">
        <f>((E19/E18)-1)*100</f>
        <v>6.8921695324567045</v>
      </c>
      <c r="H19" s="5"/>
      <c r="I19" s="5"/>
      <c r="J19" s="34">
        <f>J44</f>
        <v>359265</v>
      </c>
      <c r="K19" s="5"/>
      <c r="L19" s="29">
        <f>((J19/J18)-1)*100</f>
        <v>1.6242224692594176</v>
      </c>
      <c r="M19" s="5"/>
      <c r="N19" s="5"/>
      <c r="O19" s="34">
        <f>+O41+O42+O43+O44</f>
        <v>6939542.56348095</v>
      </c>
      <c r="P19" s="1"/>
      <c r="Q19" s="29">
        <f>((O19/O18)-1)*100</f>
        <v>3.8924348887112492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44503350.003747702</v>
      </c>
      <c r="G21" s="3">
        <f>(E21/E16-1)*100</f>
        <v>-77.004883655202107</v>
      </c>
      <c r="H21" s="4">
        <f>(E21/E19-1)*100</f>
        <v>-84.856932835430683</v>
      </c>
      <c r="J21" s="7">
        <v>321002</v>
      </c>
      <c r="L21" s="3">
        <f>(J21/J16-1)*100</f>
        <v>-3.4423635718282108</v>
      </c>
      <c r="M21" s="4">
        <f>(J21/J19-1)*100</f>
        <v>-10.650355587101446</v>
      </c>
      <c r="O21" s="7">
        <v>1411223.7172264201</v>
      </c>
      <c r="Q21" s="3">
        <f>(O21/O16-1)*100</f>
        <v>-76.162700050705439</v>
      </c>
      <c r="R21" s="4">
        <f>(O21/O19-1)*100</f>
        <v>-79.664023899025764</v>
      </c>
    </row>
    <row r="22" spans="1:18" ht="23.1" hidden="1" customHeight="1">
      <c r="C22" s="8">
        <v>2</v>
      </c>
      <c r="E22" s="7">
        <v>45486328.058655798</v>
      </c>
      <c r="G22" s="3">
        <f>(E22/E17-1)*100</f>
        <v>-81.471751326092829</v>
      </c>
      <c r="H22" s="4">
        <f t="shared" ref="H22:H46" si="3">(E22/E21-1)*100</f>
        <v>2.208773170615963</v>
      </c>
      <c r="J22" s="7">
        <v>324161</v>
      </c>
      <c r="L22" s="3">
        <f>(J22/J17-1)*100</f>
        <v>-5.6500365278994602</v>
      </c>
      <c r="M22" s="4">
        <f t="shared" ref="M22:M46" si="4">(J22/J21-1)*100</f>
        <v>0.98410601803105013</v>
      </c>
      <c r="O22" s="7">
        <v>1428701.9648480101</v>
      </c>
      <c r="Q22" s="3">
        <f>(O22/O17-1)*100</f>
        <v>-77.996620676042312</v>
      </c>
      <c r="R22" s="4">
        <f t="shared" ref="R22:R46" si="5">(O22/O21-1)*100</f>
        <v>1.2385171399996953</v>
      </c>
    </row>
    <row r="23" spans="1:18" ht="23.1" hidden="1" customHeight="1">
      <c r="C23" s="8">
        <v>3</v>
      </c>
      <c r="E23" s="7">
        <v>47336957.809601203</v>
      </c>
      <c r="G23" s="3">
        <f>(E23/E18-1)*100</f>
        <v>-82.782607489098581</v>
      </c>
      <c r="H23" s="4">
        <f t="shared" si="3"/>
        <v>4.0685406581049355</v>
      </c>
      <c r="J23" s="7">
        <v>325997</v>
      </c>
      <c r="L23" s="3">
        <f>(J23/J18-1)*100</f>
        <v>-7.7861977862826448</v>
      </c>
      <c r="M23" s="4">
        <f t="shared" si="4"/>
        <v>0.56638522215812781</v>
      </c>
      <c r="O23" s="7">
        <v>1447031.5892598201</v>
      </c>
      <c r="Q23" s="3">
        <f>(O23/O18-1)*100</f>
        <v>-78.336376815351045</v>
      </c>
      <c r="R23" s="4">
        <f t="shared" si="5"/>
        <v>1.2829564781735137</v>
      </c>
    </row>
    <row r="24" spans="1:18" ht="23.1" hidden="1" customHeight="1">
      <c r="C24" s="8">
        <v>4</v>
      </c>
      <c r="E24" s="7">
        <v>47607372.882852003</v>
      </c>
      <c r="G24" s="3">
        <f>(E24/E19-1)*100</f>
        <v>-83.80073309013784</v>
      </c>
      <c r="H24" s="4">
        <f t="shared" si="3"/>
        <v>0.57125570751390686</v>
      </c>
      <c r="J24" s="7">
        <v>323570</v>
      </c>
      <c r="L24" s="3">
        <f>(J24/J19-1)*100</f>
        <v>-9.9355628853353366</v>
      </c>
      <c r="M24" s="4">
        <f t="shared" si="4"/>
        <v>-0.74448537869979958</v>
      </c>
      <c r="O24" s="7">
        <v>1443606.98897313</v>
      </c>
      <c r="Q24" s="3">
        <f>(O24/O19-1)*100</f>
        <v>-79.197375392290965</v>
      </c>
      <c r="R24" s="4">
        <f t="shared" si="5"/>
        <v>-0.23666382352037774</v>
      </c>
    </row>
    <row r="25" spans="1:18" ht="23.1" customHeight="1">
      <c r="A25" s="8">
        <v>2020</v>
      </c>
      <c r="C25" s="8">
        <v>1</v>
      </c>
      <c r="E25" s="7">
        <v>46753360.310540304</v>
      </c>
      <c r="G25" s="3">
        <f t="shared" ref="G25:G46" si="6">(E25/E21-1)*100</f>
        <v>5.0558223293372784</v>
      </c>
      <c r="H25" s="4">
        <f t="shared" si="3"/>
        <v>-1.793866203063077</v>
      </c>
      <c r="J25" s="7">
        <v>327101</v>
      </c>
      <c r="L25" s="3">
        <f t="shared" ref="L25:L46" si="7">(J25/J21-1)*100</f>
        <v>1.8999881620675341</v>
      </c>
      <c r="M25" s="4">
        <f t="shared" si="4"/>
        <v>1.0912630960843162</v>
      </c>
      <c r="O25" s="7">
        <v>1442270.6390054</v>
      </c>
      <c r="Q25" s="3">
        <f t="shared" ref="Q25:Q46" si="8">(O25/O21-1)*100</f>
        <v>2.1999999999999131</v>
      </c>
      <c r="R25" s="4">
        <f t="shared" si="5"/>
        <v>-9.2570206291431312E-2</v>
      </c>
    </row>
    <row r="26" spans="1:18" ht="23.1" customHeight="1">
      <c r="C26" s="8">
        <v>2</v>
      </c>
      <c r="E26" s="7">
        <v>43485794.922114201</v>
      </c>
      <c r="G26" s="3">
        <f t="shared" si="6"/>
        <v>-4.3980976744525506</v>
      </c>
      <c r="H26" s="4">
        <f t="shared" si="3"/>
        <v>-6.9889423278297391</v>
      </c>
      <c r="J26" s="7">
        <v>318427</v>
      </c>
      <c r="L26" s="3">
        <f t="shared" si="7"/>
        <v>-1.7688741088533133</v>
      </c>
      <c r="M26" s="4">
        <f t="shared" si="4"/>
        <v>-2.6517803369601411</v>
      </c>
      <c r="O26" s="7">
        <v>1350297.65297482</v>
      </c>
      <c r="Q26" s="3">
        <f t="shared" si="8"/>
        <v>-5.4878003812034333</v>
      </c>
      <c r="R26" s="4">
        <f t="shared" si="5"/>
        <v>-6.3769575240057002</v>
      </c>
    </row>
    <row r="27" spans="1:18" ht="23.1" customHeight="1">
      <c r="C27" s="8">
        <v>3</v>
      </c>
      <c r="E27" s="7">
        <v>49595625.693747602</v>
      </c>
      <c r="G27" s="3">
        <f t="shared" si="6"/>
        <v>4.7714681903117118</v>
      </c>
      <c r="H27" s="4">
        <f t="shared" si="3"/>
        <v>14.05017611515782</v>
      </c>
      <c r="J27" s="7">
        <v>328931</v>
      </c>
      <c r="L27" s="3">
        <f t="shared" si="7"/>
        <v>0.90000828228480323</v>
      </c>
      <c r="M27" s="4">
        <f t="shared" si="4"/>
        <v>3.2987152471366965</v>
      </c>
      <c r="O27" s="7">
        <v>1472294.6636042499</v>
      </c>
      <c r="Q27" s="3">
        <f t="shared" si="8"/>
        <v>1.7458550685373941</v>
      </c>
      <c r="R27" s="4">
        <f t="shared" si="5"/>
        <v>9.034823570985262</v>
      </c>
    </row>
    <row r="28" spans="1:18" ht="23.1" customHeight="1">
      <c r="C28" s="8">
        <v>4</v>
      </c>
      <c r="E28" s="7">
        <v>48982336.656585202</v>
      </c>
      <c r="G28" s="3">
        <f t="shared" si="6"/>
        <v>2.8881320066044935</v>
      </c>
      <c r="H28" s="4">
        <f t="shared" si="3"/>
        <v>-1.236578888931561</v>
      </c>
      <c r="J28" s="7">
        <v>324217</v>
      </c>
      <c r="L28" s="3">
        <f t="shared" si="7"/>
        <v>0.19995673270081227</v>
      </c>
      <c r="M28" s="4">
        <f t="shared" si="4"/>
        <v>-1.4331273124150612</v>
      </c>
      <c r="O28" s="7">
        <v>1468636.8793695399</v>
      </c>
      <c r="Q28" s="3">
        <f t="shared" si="8"/>
        <v>1.7338438084325336</v>
      </c>
      <c r="R28" s="4">
        <f t="shared" si="5"/>
        <v>-0.24844104411515522</v>
      </c>
    </row>
    <row r="29" spans="1:18" ht="23.1" customHeight="1">
      <c r="A29" s="8">
        <v>2021</v>
      </c>
      <c r="C29" s="8">
        <v>1</v>
      </c>
      <c r="E29" s="7">
        <v>48376613.614886403</v>
      </c>
      <c r="G29" s="3">
        <f t="shared" si="6"/>
        <v>3.471950023622461</v>
      </c>
      <c r="H29" s="4">
        <f t="shared" si="3"/>
        <v>-1.2366152434611699</v>
      </c>
      <c r="J29" s="7">
        <v>327428</v>
      </c>
      <c r="L29" s="3">
        <f t="shared" si="7"/>
        <v>9.9969122686882628E-2</v>
      </c>
      <c r="M29" s="4">
        <f t="shared" si="4"/>
        <v>0.99038606858985467</v>
      </c>
      <c r="O29" s="7">
        <v>1452814.3276122799</v>
      </c>
      <c r="Q29" s="3">
        <f t="shared" si="8"/>
        <v>0.73104785757482915</v>
      </c>
      <c r="R29" s="4">
        <f t="shared" si="5"/>
        <v>-1.0773630963191061</v>
      </c>
    </row>
    <row r="30" spans="1:18" ht="23.1" customHeight="1">
      <c r="C30" s="8">
        <v>2</v>
      </c>
      <c r="E30" s="7">
        <v>45758047.872416198</v>
      </c>
      <c r="G30" s="3">
        <f t="shared" si="6"/>
        <v>5.2252763330456364</v>
      </c>
      <c r="H30" s="4">
        <f t="shared" si="3"/>
        <v>-5.4128752444640327</v>
      </c>
      <c r="J30" s="7">
        <v>319787</v>
      </c>
      <c r="L30" s="3">
        <f t="shared" si="7"/>
        <v>0.42709946078693939</v>
      </c>
      <c r="M30" s="4">
        <f t="shared" si="4"/>
        <v>-2.3336428161305656</v>
      </c>
      <c r="O30" s="7">
        <v>1362727.2476792999</v>
      </c>
      <c r="Q30" s="3">
        <f t="shared" si="8"/>
        <v>0.92050776190690797</v>
      </c>
      <c r="R30" s="4">
        <f t="shared" si="5"/>
        <v>-6.2008667054543221</v>
      </c>
    </row>
    <row r="31" spans="1:18" ht="23.1" customHeight="1">
      <c r="C31" s="8">
        <v>3</v>
      </c>
      <c r="E31" s="7">
        <v>46493525.417061202</v>
      </c>
      <c r="G31" s="3">
        <f t="shared" si="6"/>
        <v>-6.254786048757266</v>
      </c>
      <c r="H31" s="4">
        <f t="shared" si="3"/>
        <v>1.6073184474470592</v>
      </c>
      <c r="J31" s="7">
        <v>327191</v>
      </c>
      <c r="L31" s="3">
        <f t="shared" si="7"/>
        <v>-0.52898632235940379</v>
      </c>
      <c r="M31" s="4">
        <f t="shared" si="4"/>
        <v>2.3152911156488543</v>
      </c>
      <c r="O31" s="7">
        <v>1511041.7300330901</v>
      </c>
      <c r="Q31" s="3">
        <f t="shared" si="8"/>
        <v>2.6317467139346462</v>
      </c>
      <c r="R31" s="4">
        <f t="shared" si="5"/>
        <v>10.883651340087841</v>
      </c>
    </row>
    <row r="32" spans="1:18" ht="23.1" customHeight="1">
      <c r="C32" s="8">
        <v>4</v>
      </c>
      <c r="E32" s="7">
        <v>52905732.804703198</v>
      </c>
      <c r="G32" s="3">
        <f t="shared" si="6"/>
        <v>8.0098182649490433</v>
      </c>
      <c r="H32" s="4">
        <f t="shared" si="3"/>
        <v>13.791613628182686</v>
      </c>
      <c r="J32" s="7">
        <v>332446</v>
      </c>
      <c r="L32" s="3">
        <f t="shared" si="7"/>
        <v>2.5381149045238249</v>
      </c>
      <c r="M32" s="4">
        <f t="shared" si="4"/>
        <v>1.6060955221873563</v>
      </c>
      <c r="O32" s="7">
        <v>1593649.7757218401</v>
      </c>
      <c r="Q32" s="3">
        <f t="shared" si="8"/>
        <v>8.5121719404163354</v>
      </c>
      <c r="R32" s="4">
        <f t="shared" si="5"/>
        <v>5.4669599155902082</v>
      </c>
    </row>
    <row r="33" spans="1:18" ht="23.1" customHeight="1">
      <c r="A33" s="8">
        <v>2022</v>
      </c>
      <c r="C33" s="8">
        <v>1</v>
      </c>
      <c r="E33" s="7">
        <v>55165335.309160702</v>
      </c>
      <c r="G33" s="3">
        <f t="shared" si="6"/>
        <v>14.033065125884047</v>
      </c>
      <c r="H33" s="4">
        <f t="shared" si="3"/>
        <v>4.270997460329351</v>
      </c>
      <c r="J33" s="7">
        <v>336785</v>
      </c>
      <c r="L33" s="3">
        <f t="shared" si="7"/>
        <v>2.8577275003970337</v>
      </c>
      <c r="M33" s="4">
        <f t="shared" si="4"/>
        <v>1.3051743741840705</v>
      </c>
      <c r="O33" s="7">
        <v>1605892.2025144601</v>
      </c>
      <c r="Q33" s="3">
        <f t="shared" si="8"/>
        <v>10.536644084021795</v>
      </c>
      <c r="R33" s="4">
        <f t="shared" si="5"/>
        <v>0.76820057826536559</v>
      </c>
    </row>
    <row r="34" spans="1:18" ht="23.1" customHeight="1">
      <c r="C34" s="8">
        <v>2</v>
      </c>
      <c r="E34" s="7">
        <v>61127565.9540148</v>
      </c>
      <c r="G34" s="3">
        <f t="shared" si="6"/>
        <v>33.588666466830716</v>
      </c>
      <c r="H34" s="4">
        <f t="shared" si="3"/>
        <v>10.807929674387417</v>
      </c>
      <c r="J34" s="7">
        <v>337457</v>
      </c>
      <c r="L34" s="3">
        <f t="shared" si="7"/>
        <v>5.5255529461798014</v>
      </c>
      <c r="M34" s="4">
        <f t="shared" si="4"/>
        <v>0.19953382721915602</v>
      </c>
      <c r="O34" s="7">
        <v>1618763.9629074</v>
      </c>
      <c r="Q34" s="3">
        <f t="shared" si="8"/>
        <v>18.788551829731603</v>
      </c>
      <c r="R34" s="4">
        <f t="shared" si="5"/>
        <v>0.80153327681558029</v>
      </c>
    </row>
    <row r="35" spans="1:18" ht="23.1" customHeight="1">
      <c r="C35" s="8">
        <v>3</v>
      </c>
      <c r="E35" s="7">
        <v>63200412.799979001</v>
      </c>
      <c r="G35" s="3">
        <f t="shared" si="6"/>
        <v>35.933793432637962</v>
      </c>
      <c r="H35" s="4">
        <f t="shared" si="3"/>
        <v>3.3910181333304923</v>
      </c>
      <c r="J35" s="7">
        <v>338809</v>
      </c>
      <c r="L35" s="3">
        <f t="shared" si="7"/>
        <v>3.5508311658939196</v>
      </c>
      <c r="M35" s="4">
        <f t="shared" si="4"/>
        <v>0.40064363755973886</v>
      </c>
      <c r="O35" s="7">
        <v>1624702.4860336699</v>
      </c>
      <c r="Q35" s="3">
        <f t="shared" si="8"/>
        <v>7.5220130418298004</v>
      </c>
      <c r="R35" s="4">
        <f t="shared" si="5"/>
        <v>0.36685540710974518</v>
      </c>
    </row>
    <row r="36" spans="1:18" ht="23.1" customHeight="1">
      <c r="C36" s="8">
        <v>4</v>
      </c>
      <c r="E36" s="7">
        <v>66003866.265134998</v>
      </c>
      <c r="G36" s="3">
        <f t="shared" si="6"/>
        <v>24.757493689355737</v>
      </c>
      <c r="H36" s="4">
        <f t="shared" si="3"/>
        <v>4.4358151172660287</v>
      </c>
      <c r="J36" s="7">
        <v>343573</v>
      </c>
      <c r="L36" s="3">
        <f t="shared" si="7"/>
        <v>3.3470097399276977</v>
      </c>
      <c r="M36" s="4">
        <f t="shared" si="4"/>
        <v>1.4061019630529303</v>
      </c>
      <c r="O36" s="7">
        <v>1643743.8116393699</v>
      </c>
      <c r="Q36" s="3">
        <f t="shared" si="8"/>
        <v>3.1433528671529931</v>
      </c>
      <c r="R36" s="4">
        <f t="shared" si="5"/>
        <v>1.1719884575412287</v>
      </c>
    </row>
    <row r="37" spans="1:18" ht="23.1" customHeight="1">
      <c r="A37" s="8">
        <v>2023</v>
      </c>
      <c r="C37" s="8">
        <v>1</v>
      </c>
      <c r="E37" s="7">
        <v>67209574.005386606</v>
      </c>
      <c r="G37" s="3">
        <f t="shared" si="6"/>
        <v>21.832983754611291</v>
      </c>
      <c r="H37" s="4">
        <f t="shared" si="3"/>
        <v>1.8267229004560459</v>
      </c>
      <c r="J37" s="7">
        <v>346300</v>
      </c>
      <c r="L37" s="3">
        <f t="shared" si="7"/>
        <v>2.8252445922472891</v>
      </c>
      <c r="M37" s="4">
        <f t="shared" si="4"/>
        <v>0.7937177834113962</v>
      </c>
      <c r="O37" s="7">
        <v>1652945.4685243899</v>
      </c>
      <c r="Q37" s="3">
        <f t="shared" si="8"/>
        <v>2.9300388865613147</v>
      </c>
      <c r="R37" s="4">
        <f t="shared" si="5"/>
        <v>0.5597987240993918</v>
      </c>
    </row>
    <row r="38" spans="1:18" ht="23.1" customHeight="1">
      <c r="C38" s="8">
        <v>2</v>
      </c>
      <c r="E38" s="7">
        <v>68694450.709700897</v>
      </c>
      <c r="G38" s="3">
        <f t="shared" si="6"/>
        <v>12.378841914593064</v>
      </c>
      <c r="H38" s="4">
        <f t="shared" si="3"/>
        <v>2.20932318987066</v>
      </c>
      <c r="J38" s="7">
        <v>349351</v>
      </c>
      <c r="L38" s="3">
        <f t="shared" si="7"/>
        <v>3.5245972079405608</v>
      </c>
      <c r="M38" s="4">
        <f t="shared" si="4"/>
        <v>0.88102801039560141</v>
      </c>
      <c r="O38" s="7">
        <v>1664431.6308186699</v>
      </c>
      <c r="Q38" s="3">
        <f t="shared" si="8"/>
        <v>2.8211443396137792</v>
      </c>
      <c r="R38" s="4">
        <f t="shared" si="5"/>
        <v>0.69489057642861951</v>
      </c>
    </row>
    <row r="39" spans="1:18" ht="23.1" customHeight="1">
      <c r="C39" s="8">
        <v>3</v>
      </c>
      <c r="E39" s="7">
        <v>68887687.793264702</v>
      </c>
      <c r="G39" s="3">
        <f t="shared" si="6"/>
        <v>8.9987940605469987</v>
      </c>
      <c r="H39" s="4">
        <f t="shared" si="3"/>
        <v>0.2812994085656495</v>
      </c>
      <c r="J39" s="7">
        <v>351089</v>
      </c>
      <c r="L39" s="3">
        <f t="shared" si="7"/>
        <v>3.6244609794899185</v>
      </c>
      <c r="M39" s="4">
        <f t="shared" si="4"/>
        <v>0.49749392444846663</v>
      </c>
      <c r="O39" s="7">
        <v>1674713.0603615099</v>
      </c>
      <c r="Q39" s="3">
        <f t="shared" si="8"/>
        <v>3.0781373671636914</v>
      </c>
      <c r="R39" s="4">
        <f t="shared" si="5"/>
        <v>0.6177141405191211</v>
      </c>
    </row>
    <row r="40" spans="1:18" ht="23.1" customHeight="1">
      <c r="C40" s="8">
        <v>4</v>
      </c>
      <c r="E40" s="7">
        <v>70145144.391606301</v>
      </c>
      <c r="G40" s="3">
        <f t="shared" si="6"/>
        <v>6.2742962811238145</v>
      </c>
      <c r="H40" s="4">
        <f t="shared" si="3"/>
        <v>1.8253720492336534</v>
      </c>
      <c r="J40" s="7">
        <v>353523</v>
      </c>
      <c r="L40" s="3">
        <f t="shared" si="7"/>
        <v>2.8960366501442181</v>
      </c>
      <c r="M40" s="4">
        <f t="shared" si="4"/>
        <v>0.69327150665501325</v>
      </c>
      <c r="O40" s="7">
        <v>1687455.4404293899</v>
      </c>
      <c r="Q40" s="3">
        <f t="shared" si="8"/>
        <v>2.6592725995679745</v>
      </c>
      <c r="R40" s="4">
        <f t="shared" si="5"/>
        <v>0.76086945098101655</v>
      </c>
    </row>
    <row r="41" spans="1:18" ht="23.1" customHeight="1">
      <c r="A41" s="8">
        <v>2024</v>
      </c>
      <c r="C41" s="8">
        <v>1</v>
      </c>
      <c r="E41" s="7">
        <v>71063358.295813695</v>
      </c>
      <c r="G41" s="3">
        <f t="shared" si="6"/>
        <v>5.7339811291144738</v>
      </c>
      <c r="H41" s="4">
        <f t="shared" si="3"/>
        <v>1.3090199074667019</v>
      </c>
      <c r="J41" s="7">
        <v>355631</v>
      </c>
      <c r="L41" s="3">
        <f t="shared" si="7"/>
        <v>2.6944845509673687</v>
      </c>
      <c r="M41" s="4">
        <f t="shared" si="4"/>
        <v>0.59628369299875583</v>
      </c>
      <c r="O41" s="7">
        <v>1713509.34333733</v>
      </c>
      <c r="Q41" s="3">
        <f t="shared" si="8"/>
        <v>3.6639971472868016</v>
      </c>
      <c r="R41" s="4">
        <f t="shared" si="5"/>
        <v>1.5439757568537882</v>
      </c>
    </row>
    <row r="42" spans="1:18" ht="23.1" customHeight="1">
      <c r="C42" s="8">
        <v>2</v>
      </c>
      <c r="E42" s="7">
        <v>74313944.035954997</v>
      </c>
      <c r="G42" s="3">
        <f t="shared" si="6"/>
        <v>8.1804181679853372</v>
      </c>
      <c r="H42" s="4">
        <f t="shared" si="3"/>
        <v>4.5742078872914593</v>
      </c>
      <c r="J42" s="7">
        <v>358475</v>
      </c>
      <c r="L42" s="3">
        <f t="shared" si="7"/>
        <v>2.6116999808215802</v>
      </c>
      <c r="M42" s="4">
        <f t="shared" si="4"/>
        <v>0.79970531252899768</v>
      </c>
      <c r="O42" s="7">
        <v>1740449.7186703</v>
      </c>
      <c r="Q42" s="3">
        <f t="shared" si="8"/>
        <v>4.567209997940247</v>
      </c>
      <c r="R42" s="4">
        <f t="shared" si="5"/>
        <v>1.5722339325269896</v>
      </c>
    </row>
    <row r="43" spans="1:18" ht="23.1" customHeight="1">
      <c r="C43" s="8">
        <v>3</v>
      </c>
      <c r="E43" s="7">
        <v>73851805.031016096</v>
      </c>
      <c r="G43" s="3">
        <f t="shared" si="6"/>
        <v>7.2061022757055726</v>
      </c>
      <c r="H43" s="4">
        <f t="shared" si="3"/>
        <v>-0.62187387701466701</v>
      </c>
      <c r="J43" s="7">
        <v>357193</v>
      </c>
      <c r="L43" s="3">
        <f t="shared" si="7"/>
        <v>1.7385904998447721</v>
      </c>
      <c r="M43" s="4">
        <f t="shared" si="4"/>
        <v>-0.35762605481554077</v>
      </c>
      <c r="O43" s="7">
        <v>1736852.67496123</v>
      </c>
      <c r="Q43" s="3">
        <f t="shared" si="8"/>
        <v>3.7104633665606235</v>
      </c>
      <c r="R43" s="4">
        <f t="shared" si="5"/>
        <v>-0.2066732333880994</v>
      </c>
    </row>
    <row r="44" spans="1:18" ht="23.1" customHeight="1">
      <c r="C44" s="8">
        <v>4</v>
      </c>
      <c r="E44" s="7">
        <v>74656863.821926698</v>
      </c>
      <c r="G44" s="3">
        <f t="shared" si="6"/>
        <v>6.4319768238445318</v>
      </c>
      <c r="H44" s="4">
        <f t="shared" si="3"/>
        <v>1.0901003578348556</v>
      </c>
      <c r="J44" s="7">
        <v>359265</v>
      </c>
      <c r="L44" s="3">
        <f t="shared" si="7"/>
        <v>1.6242224692594176</v>
      </c>
      <c r="M44" s="4">
        <f t="shared" si="4"/>
        <v>0.58007855697059796</v>
      </c>
      <c r="O44" s="7">
        <v>1748730.8265120899</v>
      </c>
      <c r="Q44" s="3">
        <f t="shared" si="8"/>
        <v>3.6312298751490557</v>
      </c>
      <c r="R44" s="4">
        <f t="shared" si="5"/>
        <v>0.68388941227413014</v>
      </c>
    </row>
    <row r="45" spans="1:18" ht="23.1" customHeight="1">
      <c r="A45" s="8">
        <v>2025</v>
      </c>
      <c r="C45" s="8" t="s">
        <v>20</v>
      </c>
      <c r="E45" s="7">
        <v>76230581.119501188</v>
      </c>
      <c r="G45" s="3">
        <f t="shared" si="6"/>
        <v>7.2712899412634258</v>
      </c>
      <c r="H45" s="4">
        <f t="shared" si="3"/>
        <v>2.1079338415931348</v>
      </c>
      <c r="J45" s="7">
        <v>365757</v>
      </c>
      <c r="L45" s="3">
        <f t="shared" si="7"/>
        <v>2.8473333314587235</v>
      </c>
      <c r="M45" s="4">
        <f t="shared" si="4"/>
        <v>1.8070226712872062</v>
      </c>
      <c r="O45" s="7">
        <v>1794641.7047827663</v>
      </c>
      <c r="Q45" s="3">
        <f t="shared" si="8"/>
        <v>4.7348654246272215</v>
      </c>
      <c r="R45" s="4">
        <f t="shared" si="5"/>
        <v>2.6253827961761012</v>
      </c>
    </row>
    <row r="46" spans="1:18" ht="23.1" customHeight="1" thickBot="1">
      <c r="A46" s="27"/>
      <c r="B46" s="23"/>
      <c r="C46" s="27" t="s">
        <v>19</v>
      </c>
      <c r="D46" s="23"/>
      <c r="E46" s="24">
        <v>77773506.473501042</v>
      </c>
      <c r="F46" s="23"/>
      <c r="G46" s="32">
        <f t="shared" si="6"/>
        <v>4.6553341804496551</v>
      </c>
      <c r="H46" s="33">
        <f t="shared" si="3"/>
        <v>2.0240241269853687</v>
      </c>
      <c r="I46" s="23"/>
      <c r="J46" s="24">
        <v>367834</v>
      </c>
      <c r="K46" s="23"/>
      <c r="L46" s="32">
        <f t="shared" si="7"/>
        <v>2.6107817839458924</v>
      </c>
      <c r="M46" s="33">
        <f t="shared" si="4"/>
        <v>0.56786336283378702</v>
      </c>
      <c r="N46" s="23"/>
      <c r="O46" s="24">
        <v>1798087.0405129786</v>
      </c>
      <c r="P46" s="25"/>
      <c r="Q46" s="32">
        <f t="shared" si="8"/>
        <v>3.3116338394833633</v>
      </c>
      <c r="R46" s="33">
        <f t="shared" si="5"/>
        <v>0.19197902963195013</v>
      </c>
    </row>
  </sheetData>
  <sheetProtection algorithmName="SHA-512" hashValue="3g2gpyLdobQn5IPhftsiVZYG+t+ZJtvhUlMWVxowoYDgvfBZmXaTulWCxhm3Dzu9/Z3wkLxP+NkWdwf65YGqeQ==" saltValue="E/iqtZlE7HG2ytPVLR/3h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&amp;C&amp;"Arial,Bold"&amp;[28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D75D-65E4-41E0-B939-10423B235F73}">
  <sheetPr>
    <tabColor rgb="FF00B05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472</v>
      </c>
      <c r="B11" s="35"/>
      <c r="C11" s="35" t="s">
        <v>58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59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31109896.35620648</v>
      </c>
      <c r="F14" s="5"/>
      <c r="G14" s="29"/>
      <c r="H14" s="5"/>
      <c r="I14" s="5"/>
      <c r="J14" s="34">
        <f>J24</f>
        <v>91243</v>
      </c>
      <c r="K14" s="5"/>
      <c r="L14" s="29"/>
      <c r="M14" s="5"/>
      <c r="N14" s="5"/>
      <c r="O14" s="34">
        <f>+O21+O22+O23+O24</f>
        <v>1592582.5587862399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32748643.154031627</v>
      </c>
      <c r="F15" s="5"/>
      <c r="G15" s="29">
        <f t="shared" ref="G15:G16" si="0">((E15/E14)-1)*100</f>
        <v>5.2676060989133244</v>
      </c>
      <c r="H15" s="5"/>
      <c r="I15" s="5"/>
      <c r="J15" s="34">
        <f>J28</f>
        <v>91973</v>
      </c>
      <c r="K15" s="5"/>
      <c r="L15" s="29">
        <f t="shared" ref="L15:L16" si="1">((J15/J14)-1)*100</f>
        <v>0.80006137457120374</v>
      </c>
      <c r="M15" s="5"/>
      <c r="N15" s="5"/>
      <c r="O15" s="34">
        <f>+O25+O26+O27+O28</f>
        <v>1637423.8775700219</v>
      </c>
      <c r="P15" s="1"/>
      <c r="Q15" s="29">
        <f t="shared" ref="Q15:Q16" si="2">((O15/O14)-1)*100</f>
        <v>2.8156354304141651</v>
      </c>
      <c r="R15" s="5"/>
    </row>
    <row r="16" spans="1:19" ht="23.1" customHeight="1">
      <c r="A16" s="8">
        <v>2021</v>
      </c>
      <c r="E16" s="34">
        <f>+E29+E30+E31+E32</f>
        <v>34419019.558620393</v>
      </c>
      <c r="F16" s="5"/>
      <c r="G16" s="29">
        <f t="shared" si="0"/>
        <v>5.1005972880532324</v>
      </c>
      <c r="H16" s="5"/>
      <c r="I16" s="5"/>
      <c r="J16" s="34">
        <f>J32</f>
        <v>95530</v>
      </c>
      <c r="K16" s="5"/>
      <c r="L16" s="29">
        <f t="shared" si="1"/>
        <v>3.8674393572026622</v>
      </c>
      <c r="M16" s="5"/>
      <c r="N16" s="5"/>
      <c r="O16" s="34">
        <f>+O29+O30+O31+O32</f>
        <v>1683591.8069855669</v>
      </c>
      <c r="P16" s="1"/>
      <c r="Q16" s="29">
        <f t="shared" si="2"/>
        <v>2.8195466090343846</v>
      </c>
      <c r="R16" s="5"/>
    </row>
    <row r="17" spans="1:18" ht="23.1" customHeight="1">
      <c r="A17" s="8">
        <v>2022</v>
      </c>
      <c r="E17" s="34">
        <f>+E33+E34+E35+E36</f>
        <v>39654181.769310147</v>
      </c>
      <c r="F17" s="5"/>
      <c r="G17" s="29">
        <f>((E17/E16)-1)*100</f>
        <v>15.210085231432991</v>
      </c>
      <c r="H17" s="5"/>
      <c r="I17" s="5"/>
      <c r="J17" s="34">
        <f>J36</f>
        <v>99519</v>
      </c>
      <c r="K17" s="5"/>
      <c r="L17" s="29">
        <f>((J17/J16)-1)*100</f>
        <v>4.1756516277609235</v>
      </c>
      <c r="M17" s="5"/>
      <c r="N17" s="5"/>
      <c r="O17" s="34">
        <f>+O33+O34+O35+O36</f>
        <v>1808422.6898524459</v>
      </c>
      <c r="P17" s="1"/>
      <c r="Q17" s="29">
        <f>((O17/O16)-1)*100</f>
        <v>7.4145575161942423</v>
      </c>
      <c r="R17" s="5"/>
    </row>
    <row r="18" spans="1:18" ht="23.1" customHeight="1">
      <c r="A18" s="8">
        <v>2023</v>
      </c>
      <c r="E18" s="34">
        <f>+E37+E38+E39+E40</f>
        <v>44947887.652105302</v>
      </c>
      <c r="F18" s="5"/>
      <c r="G18" s="29">
        <f>((E18/E17)-1)*100</f>
        <v>13.349678764251172</v>
      </c>
      <c r="H18" s="5"/>
      <c r="I18" s="5"/>
      <c r="J18" s="34">
        <f>J40</f>
        <v>102572</v>
      </c>
      <c r="K18" s="5"/>
      <c r="L18" s="29">
        <f>((J18/J17)-1)*100</f>
        <v>3.0677559059074211</v>
      </c>
      <c r="M18" s="5"/>
      <c r="N18" s="5"/>
      <c r="O18" s="34">
        <f>+O37+O38+O39+O40</f>
        <v>1874711.7646965731</v>
      </c>
      <c r="P18" s="1"/>
      <c r="Q18" s="29">
        <f>((O18/O17)-1)*100</f>
        <v>3.665574161178875</v>
      </c>
      <c r="R18" s="5"/>
    </row>
    <row r="19" spans="1:18" ht="23.1" customHeight="1">
      <c r="A19" s="8">
        <v>2024</v>
      </c>
      <c r="E19" s="34">
        <f>+E41+E42+E43+E44</f>
        <v>48321473.907434501</v>
      </c>
      <c r="F19" s="5"/>
      <c r="G19" s="29">
        <f>((E19/E18)-1)*100</f>
        <v>7.5055501638711331</v>
      </c>
      <c r="H19" s="5"/>
      <c r="I19" s="5"/>
      <c r="J19" s="34">
        <f>J44</f>
        <v>105881</v>
      </c>
      <c r="K19" s="5"/>
      <c r="L19" s="29">
        <f>((J19/J18)-1)*100</f>
        <v>3.2260265959521028</v>
      </c>
      <c r="M19" s="5"/>
      <c r="N19" s="5"/>
      <c r="O19" s="34">
        <f>+O41+O42+O43+O44</f>
        <v>1950868.082109228</v>
      </c>
      <c r="P19" s="1"/>
      <c r="Q19" s="29">
        <f>((O19/O18)-1)*100</f>
        <v>4.0622947402787046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7503035.8706814703</v>
      </c>
      <c r="G21" s="3">
        <f>(E21/E16-1)*100</f>
        <v>-78.200901806913024</v>
      </c>
      <c r="H21" s="4">
        <f>(E21/E19-1)*100</f>
        <v>-84.472667607253825</v>
      </c>
      <c r="J21" s="7">
        <v>91081</v>
      </c>
      <c r="L21" s="3">
        <f>(J21/J16-1)*100</f>
        <v>-4.6571757563069198</v>
      </c>
      <c r="M21" s="4">
        <f>(J21/J19-1)*100</f>
        <v>-13.977956384998258</v>
      </c>
      <c r="O21" s="7">
        <v>394857.43156095</v>
      </c>
      <c r="Q21" s="3">
        <f>(O21/O16-1)*100</f>
        <v>-76.546724097693655</v>
      </c>
      <c r="R21" s="4">
        <f>(O21/O19-1)*100</f>
        <v>-79.759911232232554</v>
      </c>
    </row>
    <row r="22" spans="1:18" ht="23.1" hidden="1" customHeight="1">
      <c r="C22" s="8">
        <v>2</v>
      </c>
      <c r="E22" s="7">
        <v>7773931.7212716201</v>
      </c>
      <c r="G22" s="3">
        <f>(E22/E17-1)*100</f>
        <v>-80.395682436478481</v>
      </c>
      <c r="H22" s="4">
        <f t="shared" ref="H22:H46" si="3">(E22/E21-1)*100</f>
        <v>3.6104832131842901</v>
      </c>
      <c r="J22" s="7">
        <v>91026</v>
      </c>
      <c r="L22" s="3">
        <f>(J22/J17-1)*100</f>
        <v>-8.5340487746058518</v>
      </c>
      <c r="M22" s="4">
        <f t="shared" ref="M22:M46" si="4">(J22/J21-1)*100</f>
        <v>-6.038581043247282E-2</v>
      </c>
      <c r="O22" s="7">
        <v>396417.068475621</v>
      </c>
      <c r="Q22" s="3">
        <f>(O22/O17-1)*100</f>
        <v>-78.079401972778513</v>
      </c>
      <c r="R22" s="4">
        <f t="shared" ref="R22:R46" si="5">(O22/O21-1)*100</f>
        <v>0.39498735239842375</v>
      </c>
    </row>
    <row r="23" spans="1:18" ht="23.1" hidden="1" customHeight="1">
      <c r="C23" s="8">
        <v>3</v>
      </c>
      <c r="E23" s="7">
        <v>7942192.7790794196</v>
      </c>
      <c r="G23" s="3">
        <f>(E23/E18-1)*100</f>
        <v>-82.330220186203974</v>
      </c>
      <c r="H23" s="4">
        <f t="shared" si="3"/>
        <v>2.1644267513617477</v>
      </c>
      <c r="J23" s="7">
        <v>91455.525954569006</v>
      </c>
      <c r="L23" s="3">
        <f>(J23/J18-1)*100</f>
        <v>-10.837727689263144</v>
      </c>
      <c r="M23" s="4">
        <f t="shared" si="4"/>
        <v>0.47187172299014701</v>
      </c>
      <c r="O23" s="7">
        <v>397798.38407894701</v>
      </c>
      <c r="Q23" s="3">
        <f>(O23/O18-1)*100</f>
        <v>-78.780824254157721</v>
      </c>
      <c r="R23" s="4">
        <f t="shared" si="5"/>
        <v>0.3484500827973136</v>
      </c>
    </row>
    <row r="24" spans="1:18" ht="23.1" hidden="1" customHeight="1">
      <c r="C24" s="8">
        <v>4</v>
      </c>
      <c r="E24" s="7">
        <v>7890735.9851739705</v>
      </c>
      <c r="G24" s="3">
        <f>(E24/E19-1)*100</f>
        <v>-83.670332572450903</v>
      </c>
      <c r="H24" s="4">
        <f t="shared" si="3"/>
        <v>-0.64789152488203827</v>
      </c>
      <c r="J24" s="7">
        <v>91243</v>
      </c>
      <c r="L24" s="3">
        <f>(J24/J19-1)*100</f>
        <v>-13.824954429973268</v>
      </c>
      <c r="M24" s="4">
        <f t="shared" si="4"/>
        <v>-0.23238175315352105</v>
      </c>
      <c r="O24" s="7">
        <v>403509.67467072199</v>
      </c>
      <c r="Q24" s="3">
        <f>(O24/O19-1)*100</f>
        <v>-79.316403893672927</v>
      </c>
      <c r="R24" s="4">
        <f t="shared" si="5"/>
        <v>1.4357249351323542</v>
      </c>
    </row>
    <row r="25" spans="1:18" ht="23.1" customHeight="1">
      <c r="A25" s="8">
        <v>2020</v>
      </c>
      <c r="C25" s="8">
        <v>1</v>
      </c>
      <c r="E25" s="7">
        <v>7952678.1855775798</v>
      </c>
      <c r="G25" s="3">
        <f t="shared" ref="G25:G46" si="6">(E25/E21-1)*100</f>
        <v>5.9928050811153932</v>
      </c>
      <c r="H25" s="4">
        <f t="shared" si="3"/>
        <v>0.78499902315820602</v>
      </c>
      <c r="J25" s="7">
        <v>92539</v>
      </c>
      <c r="L25" s="3">
        <f t="shared" ref="L25:L46" si="7">(J25/J21-1)*100</f>
        <v>1.6007729383735292</v>
      </c>
      <c r="M25" s="4">
        <f t="shared" si="4"/>
        <v>1.420382933485298</v>
      </c>
      <c r="O25" s="7">
        <v>408257.640032258</v>
      </c>
      <c r="Q25" s="3">
        <f t="shared" ref="Q25:Q46" si="8">(O25/O21-1)*100</f>
        <v>3.3936827321026541</v>
      </c>
      <c r="R25" s="4">
        <f t="shared" si="5"/>
        <v>1.1766670440827687</v>
      </c>
    </row>
    <row r="26" spans="1:18" ht="23.1" customHeight="1">
      <c r="C26" s="8">
        <v>2</v>
      </c>
      <c r="E26" s="7">
        <v>7945235.4075995302</v>
      </c>
      <c r="G26" s="3">
        <f t="shared" si="6"/>
        <v>2.2035656147992189</v>
      </c>
      <c r="H26" s="4">
        <f t="shared" si="3"/>
        <v>-9.3588320869653074E-2</v>
      </c>
      <c r="J26" s="7">
        <v>91792</v>
      </c>
      <c r="L26" s="3">
        <f t="shared" si="7"/>
        <v>0.84151780809877952</v>
      </c>
      <c r="M26" s="4">
        <f t="shared" si="4"/>
        <v>-0.80722722311673545</v>
      </c>
      <c r="O26" s="7">
        <v>402550.24991169502</v>
      </c>
      <c r="Q26" s="3">
        <f t="shared" si="8"/>
        <v>1.5471537236422472</v>
      </c>
      <c r="R26" s="4">
        <f t="shared" si="5"/>
        <v>-1.3979873395907561</v>
      </c>
    </row>
    <row r="27" spans="1:18" ht="23.1" customHeight="1">
      <c r="C27" s="8">
        <v>3</v>
      </c>
      <c r="E27" s="7">
        <v>8464137.7966738492</v>
      </c>
      <c r="G27" s="3">
        <f t="shared" si="6"/>
        <v>6.571799906057274</v>
      </c>
      <c r="H27" s="4">
        <f t="shared" si="3"/>
        <v>6.5309882269566799</v>
      </c>
      <c r="J27" s="7">
        <v>92599</v>
      </c>
      <c r="L27" s="3">
        <f t="shared" si="7"/>
        <v>1.2503061280288552</v>
      </c>
      <c r="M27" s="4">
        <f t="shared" si="4"/>
        <v>0.87916158270873179</v>
      </c>
      <c r="O27" s="7">
        <v>410871.02055565797</v>
      </c>
      <c r="Q27" s="3">
        <f t="shared" si="8"/>
        <v>3.286246752102584</v>
      </c>
      <c r="R27" s="4">
        <f t="shared" si="5"/>
        <v>2.0670141543293719</v>
      </c>
    </row>
    <row r="28" spans="1:18" ht="23.1" customHeight="1">
      <c r="C28" s="8">
        <v>4</v>
      </c>
      <c r="E28" s="7">
        <v>8386591.7641806696</v>
      </c>
      <c r="G28" s="3">
        <f t="shared" si="6"/>
        <v>6.2840244552392788</v>
      </c>
      <c r="H28" s="4">
        <f t="shared" si="3"/>
        <v>-0.91617166870384681</v>
      </c>
      <c r="J28" s="7">
        <v>91973</v>
      </c>
      <c r="L28" s="3">
        <f t="shared" si="7"/>
        <v>0.80006137457120374</v>
      </c>
      <c r="M28" s="4">
        <f t="shared" si="4"/>
        <v>-0.67603321850128184</v>
      </c>
      <c r="O28" s="7">
        <v>415744.96707041102</v>
      </c>
      <c r="Q28" s="3">
        <f t="shared" si="8"/>
        <v>3.0322178544228029</v>
      </c>
      <c r="R28" s="4">
        <f t="shared" si="5"/>
        <v>1.186247330892698</v>
      </c>
    </row>
    <row r="29" spans="1:18" ht="23.1" customHeight="1">
      <c r="A29" s="8">
        <v>2021</v>
      </c>
      <c r="C29" s="8">
        <v>1</v>
      </c>
      <c r="E29" s="7">
        <v>8475402.4412405994</v>
      </c>
      <c r="G29" s="3">
        <f t="shared" si="6"/>
        <v>6.5729335887248164</v>
      </c>
      <c r="H29" s="4">
        <f t="shared" si="3"/>
        <v>1.0589602970689782</v>
      </c>
      <c r="J29" s="7">
        <v>92816</v>
      </c>
      <c r="L29" s="3">
        <f t="shared" si="7"/>
        <v>0.29933325408746381</v>
      </c>
      <c r="M29" s="4">
        <f t="shared" si="4"/>
        <v>0.91657334217651876</v>
      </c>
      <c r="O29" s="7">
        <v>418185.17637394799</v>
      </c>
      <c r="Q29" s="3">
        <f t="shared" si="8"/>
        <v>2.4316841543750689</v>
      </c>
      <c r="R29" s="4">
        <f t="shared" si="5"/>
        <v>0.5869486095603671</v>
      </c>
    </row>
    <row r="30" spans="1:18" ht="23.1" customHeight="1">
      <c r="C30" s="8">
        <v>2</v>
      </c>
      <c r="E30" s="7">
        <v>8358471.0631347299</v>
      </c>
      <c r="G30" s="3">
        <f t="shared" si="6"/>
        <v>5.2010498661870352</v>
      </c>
      <c r="H30" s="4">
        <f t="shared" si="3"/>
        <v>-1.379655761676768</v>
      </c>
      <c r="J30" s="7">
        <v>92073</v>
      </c>
      <c r="L30" s="3">
        <f t="shared" si="7"/>
        <v>0.30612689559001982</v>
      </c>
      <c r="M30" s="4">
        <f t="shared" si="4"/>
        <v>-0.80050853301154579</v>
      </c>
      <c r="O30" s="7">
        <v>406306.18146416498</v>
      </c>
      <c r="Q30" s="3">
        <f t="shared" si="8"/>
        <v>0.93303421207511228</v>
      </c>
      <c r="R30" s="4">
        <f t="shared" si="5"/>
        <v>-2.8406064061822778</v>
      </c>
    </row>
    <row r="31" spans="1:18" ht="23.1" customHeight="1">
      <c r="C31" s="8">
        <v>3</v>
      </c>
      <c r="E31" s="7">
        <v>8523701.3166142907</v>
      </c>
      <c r="G31" s="3">
        <f t="shared" si="6"/>
        <v>0.70371633084527208</v>
      </c>
      <c r="H31" s="4">
        <f t="shared" si="3"/>
        <v>1.9767999701322481</v>
      </c>
      <c r="J31" s="7">
        <v>94675</v>
      </c>
      <c r="L31" s="3">
        <f t="shared" si="7"/>
        <v>2.2419248587997709</v>
      </c>
      <c r="M31" s="4">
        <f t="shared" si="4"/>
        <v>2.8260184853322823</v>
      </c>
      <c r="O31" s="7">
        <v>422665.03825387399</v>
      </c>
      <c r="Q31" s="3">
        <f t="shared" si="8"/>
        <v>2.8704914944514437</v>
      </c>
      <c r="R31" s="4">
        <f t="shared" si="5"/>
        <v>4.0262387175007408</v>
      </c>
    </row>
    <row r="32" spans="1:18" ht="23.1" customHeight="1">
      <c r="C32" s="8">
        <v>4</v>
      </c>
      <c r="E32" s="7">
        <v>9061444.7376307696</v>
      </c>
      <c r="G32" s="3">
        <f t="shared" si="6"/>
        <v>8.0468084345349133</v>
      </c>
      <c r="H32" s="4">
        <f t="shared" si="3"/>
        <v>6.3088017874149971</v>
      </c>
      <c r="J32" s="7">
        <v>95530</v>
      </c>
      <c r="L32" s="3">
        <f t="shared" si="7"/>
        <v>3.8674393572026622</v>
      </c>
      <c r="M32" s="4">
        <f t="shared" si="4"/>
        <v>0.90308951676789651</v>
      </c>
      <c r="O32" s="7">
        <v>436435.41089358</v>
      </c>
      <c r="Q32" s="3">
        <f t="shared" si="8"/>
        <v>4.9767154053520501</v>
      </c>
      <c r="R32" s="4">
        <f t="shared" si="5"/>
        <v>3.2579871513845893</v>
      </c>
    </row>
    <row r="33" spans="1:18" ht="23.1" customHeight="1">
      <c r="A33" s="8">
        <v>2022</v>
      </c>
      <c r="C33" s="8">
        <v>1</v>
      </c>
      <c r="E33" s="7">
        <v>9235095.1045039408</v>
      </c>
      <c r="G33" s="3">
        <f t="shared" si="6"/>
        <v>8.9634995922640783</v>
      </c>
      <c r="H33" s="4">
        <f t="shared" si="3"/>
        <v>1.9163651261043135</v>
      </c>
      <c r="J33" s="7">
        <v>96680</v>
      </c>
      <c r="L33" s="3">
        <f t="shared" si="7"/>
        <v>4.1630753318393277</v>
      </c>
      <c r="M33" s="4">
        <f t="shared" si="4"/>
        <v>1.2038103213650064</v>
      </c>
      <c r="O33" s="7">
        <v>445367.583279863</v>
      </c>
      <c r="Q33" s="3">
        <f t="shared" si="8"/>
        <v>6.5000885831515198</v>
      </c>
      <c r="R33" s="4">
        <f t="shared" si="5"/>
        <v>2.0466195371257268</v>
      </c>
    </row>
    <row r="34" spans="1:18" ht="23.1" customHeight="1">
      <c r="C34" s="8">
        <v>2</v>
      </c>
      <c r="E34" s="7">
        <v>9930905.9871651996</v>
      </c>
      <c r="G34" s="3">
        <f t="shared" si="6"/>
        <v>18.812470751567687</v>
      </c>
      <c r="H34" s="4">
        <f t="shared" si="3"/>
        <v>7.5344203258059794</v>
      </c>
      <c r="J34" s="7">
        <v>97261</v>
      </c>
      <c r="L34" s="3">
        <f t="shared" si="7"/>
        <v>5.6346594549976592</v>
      </c>
      <c r="M34" s="4">
        <f t="shared" si="4"/>
        <v>0.60095159288373612</v>
      </c>
      <c r="O34" s="7">
        <v>451026.22477031598</v>
      </c>
      <c r="Q34" s="3">
        <f t="shared" si="8"/>
        <v>11.006488541473281</v>
      </c>
      <c r="R34" s="4">
        <f t="shared" si="5"/>
        <v>1.270555312710564</v>
      </c>
    </row>
    <row r="35" spans="1:18" ht="23.1" customHeight="1">
      <c r="C35" s="8">
        <v>3</v>
      </c>
      <c r="E35" s="7">
        <v>10062124.590572899</v>
      </c>
      <c r="G35" s="3">
        <f t="shared" si="6"/>
        <v>18.048770326570839</v>
      </c>
      <c r="H35" s="4">
        <f t="shared" si="3"/>
        <v>1.3213155333188009</v>
      </c>
      <c r="J35" s="7">
        <v>98041</v>
      </c>
      <c r="L35" s="3">
        <f t="shared" si="7"/>
        <v>3.5553208344335951</v>
      </c>
      <c r="M35" s="4">
        <f t="shared" si="4"/>
        <v>0.80196584448031238</v>
      </c>
      <c r="O35" s="7">
        <v>453736.893584123</v>
      </c>
      <c r="Q35" s="3">
        <f t="shared" si="8"/>
        <v>7.3514136533776142</v>
      </c>
      <c r="R35" s="4">
        <f t="shared" si="5"/>
        <v>0.60100026671119355</v>
      </c>
    </row>
    <row r="36" spans="1:18" ht="23.1" customHeight="1">
      <c r="C36" s="8">
        <v>4</v>
      </c>
      <c r="E36" s="7">
        <v>10426056.0870681</v>
      </c>
      <c r="G36" s="3">
        <f t="shared" si="6"/>
        <v>15.059533981047313</v>
      </c>
      <c r="H36" s="4">
        <f t="shared" si="3"/>
        <v>3.6168454606114064</v>
      </c>
      <c r="J36" s="7">
        <v>99519</v>
      </c>
      <c r="L36" s="3">
        <f t="shared" si="7"/>
        <v>4.1756516277609235</v>
      </c>
      <c r="M36" s="4">
        <f t="shared" si="4"/>
        <v>1.5075325629073655</v>
      </c>
      <c r="O36" s="7">
        <v>458291.98821814399</v>
      </c>
      <c r="Q36" s="3">
        <f t="shared" si="8"/>
        <v>5.007975241929552</v>
      </c>
      <c r="R36" s="4">
        <f t="shared" si="5"/>
        <v>1.0039066027978771</v>
      </c>
    </row>
    <row r="37" spans="1:18" ht="23.1" customHeight="1">
      <c r="A37" s="8">
        <v>2023</v>
      </c>
      <c r="C37" s="8">
        <v>1</v>
      </c>
      <c r="E37" s="7">
        <v>10891114.413587799</v>
      </c>
      <c r="G37" s="3">
        <f t="shared" si="6"/>
        <v>17.931805686291426</v>
      </c>
      <c r="H37" s="4">
        <f t="shared" si="3"/>
        <v>4.4605392742566696</v>
      </c>
      <c r="J37" s="7">
        <v>100207</v>
      </c>
      <c r="L37" s="3">
        <f t="shared" si="7"/>
        <v>3.6481175010343314</v>
      </c>
      <c r="M37" s="4">
        <f t="shared" si="4"/>
        <v>0.6913252745706755</v>
      </c>
      <c r="O37" s="7">
        <v>462559.11385659699</v>
      </c>
      <c r="Q37" s="3">
        <f t="shared" si="8"/>
        <v>3.8600767595451835</v>
      </c>
      <c r="R37" s="4">
        <f t="shared" si="5"/>
        <v>0.93109322182212129</v>
      </c>
    </row>
    <row r="38" spans="1:18" ht="23.1" customHeight="1">
      <c r="C38" s="8">
        <v>2</v>
      </c>
      <c r="E38" s="7">
        <v>11175361.7486965</v>
      </c>
      <c r="G38" s="3">
        <f t="shared" si="6"/>
        <v>12.531140292130916</v>
      </c>
      <c r="H38" s="4">
        <f t="shared" si="3"/>
        <v>2.60990128571299</v>
      </c>
      <c r="J38" s="7">
        <v>101203</v>
      </c>
      <c r="L38" s="3">
        <f t="shared" si="7"/>
        <v>4.0530119986428303</v>
      </c>
      <c r="M38" s="4">
        <f t="shared" si="4"/>
        <v>0.99394253894438123</v>
      </c>
      <c r="O38" s="7">
        <v>467163.316878927</v>
      </c>
      <c r="Q38" s="3">
        <f t="shared" si="8"/>
        <v>3.5778611580354891</v>
      </c>
      <c r="R38" s="4">
        <f t="shared" si="5"/>
        <v>0.99537613342917108</v>
      </c>
    </row>
    <row r="39" spans="1:18" ht="23.1" customHeight="1">
      <c r="C39" s="8">
        <v>3</v>
      </c>
      <c r="E39" s="7">
        <v>11377880.265203601</v>
      </c>
      <c r="G39" s="3">
        <f t="shared" si="6"/>
        <v>13.076320639712801</v>
      </c>
      <c r="H39" s="4">
        <f t="shared" si="3"/>
        <v>1.8121875699524725</v>
      </c>
      <c r="J39" s="7">
        <v>101964</v>
      </c>
      <c r="L39" s="3">
        <f t="shared" si="7"/>
        <v>4.0013871747534235</v>
      </c>
      <c r="M39" s="4">
        <f t="shared" si="4"/>
        <v>0.75195399345868719</v>
      </c>
      <c r="O39" s="7">
        <v>471173.21951645002</v>
      </c>
      <c r="Q39" s="3">
        <f t="shared" si="8"/>
        <v>3.8428274576914667</v>
      </c>
      <c r="R39" s="4">
        <f t="shared" si="5"/>
        <v>0.85835135008305308</v>
      </c>
    </row>
    <row r="40" spans="1:18" ht="23.1" customHeight="1">
      <c r="C40" s="8">
        <v>4</v>
      </c>
      <c r="E40" s="7">
        <v>11503531.224617399</v>
      </c>
      <c r="G40" s="3">
        <f t="shared" si="6"/>
        <v>10.334446012483479</v>
      </c>
      <c r="H40" s="4">
        <f t="shared" si="3"/>
        <v>1.1043441878894722</v>
      </c>
      <c r="J40" s="7">
        <v>102572</v>
      </c>
      <c r="L40" s="3">
        <f t="shared" si="7"/>
        <v>3.0677559059074211</v>
      </c>
      <c r="M40" s="4">
        <f t="shared" si="4"/>
        <v>0.59628888627358823</v>
      </c>
      <c r="O40" s="7">
        <v>473816.11444459902</v>
      </c>
      <c r="Q40" s="3">
        <f t="shared" si="8"/>
        <v>3.387387653625229</v>
      </c>
      <c r="R40" s="4">
        <f t="shared" si="5"/>
        <v>0.56091789997345654</v>
      </c>
    </row>
    <row r="41" spans="1:18" ht="23.1" customHeight="1">
      <c r="A41" s="8">
        <v>2024</v>
      </c>
      <c r="C41" s="8">
        <v>1</v>
      </c>
      <c r="E41" s="7">
        <v>11716768.368651699</v>
      </c>
      <c r="G41" s="3">
        <f t="shared" si="6"/>
        <v>7.5809868826078208</v>
      </c>
      <c r="H41" s="4">
        <f t="shared" si="3"/>
        <v>1.8536668425602754</v>
      </c>
      <c r="J41" s="7">
        <v>103381</v>
      </c>
      <c r="L41" s="3">
        <f t="shared" si="7"/>
        <v>3.1674433921781819</v>
      </c>
      <c r="M41" s="4">
        <f t="shared" si="4"/>
        <v>0.78871426900128938</v>
      </c>
      <c r="O41" s="7">
        <v>479551.95045139198</v>
      </c>
      <c r="Q41" s="3">
        <f t="shared" si="8"/>
        <v>3.6736572874149775</v>
      </c>
      <c r="R41" s="4">
        <f t="shared" si="5"/>
        <v>1.2105616149244769</v>
      </c>
    </row>
    <row r="42" spans="1:18" ht="23.1" customHeight="1">
      <c r="C42" s="8">
        <v>2</v>
      </c>
      <c r="E42" s="7">
        <v>12126664.4989009</v>
      </c>
      <c r="G42" s="3">
        <f t="shared" si="6"/>
        <v>8.5125007279103002</v>
      </c>
      <c r="H42" s="4">
        <f t="shared" si="3"/>
        <v>3.4983718833759614</v>
      </c>
      <c r="J42" s="7">
        <v>104418</v>
      </c>
      <c r="L42" s="3">
        <f t="shared" si="7"/>
        <v>3.1767832969378462</v>
      </c>
      <c r="M42" s="4">
        <f t="shared" si="4"/>
        <v>1.0030856733829197</v>
      </c>
      <c r="O42" s="7">
        <v>486937.18298169301</v>
      </c>
      <c r="Q42" s="3">
        <f t="shared" si="8"/>
        <v>4.232752313446464</v>
      </c>
      <c r="R42" s="4">
        <f t="shared" si="5"/>
        <v>1.5400276285706838</v>
      </c>
    </row>
    <row r="43" spans="1:18" ht="23.1" customHeight="1">
      <c r="C43" s="8">
        <v>3</v>
      </c>
      <c r="E43" s="7">
        <v>12152433.4052871</v>
      </c>
      <c r="G43" s="3">
        <f t="shared" si="6"/>
        <v>6.8075346376448964</v>
      </c>
      <c r="H43" s="4">
        <f t="shared" si="3"/>
        <v>0.21249789163817479</v>
      </c>
      <c r="J43" s="7">
        <v>105357</v>
      </c>
      <c r="L43" s="3">
        <f t="shared" si="7"/>
        <v>3.3276450511945388</v>
      </c>
      <c r="M43" s="4">
        <f t="shared" si="4"/>
        <v>0.89927024076308371</v>
      </c>
      <c r="O43" s="7">
        <v>491070.65124931303</v>
      </c>
      <c r="Q43" s="3">
        <f t="shared" si="8"/>
        <v>4.2229547242271348</v>
      </c>
      <c r="R43" s="4">
        <f t="shared" si="5"/>
        <v>0.84887094518215633</v>
      </c>
    </row>
    <row r="44" spans="1:18" ht="23.1" customHeight="1">
      <c r="C44" s="8">
        <v>4</v>
      </c>
      <c r="E44" s="7">
        <v>12325607.6345948</v>
      </c>
      <c r="G44" s="3">
        <f t="shared" si="6"/>
        <v>7.1462961583323992</v>
      </c>
      <c r="H44" s="4">
        <f t="shared" si="3"/>
        <v>1.425016896059339</v>
      </c>
      <c r="J44" s="7">
        <v>105881</v>
      </c>
      <c r="L44" s="3">
        <f t="shared" si="7"/>
        <v>3.2260265959521028</v>
      </c>
      <c r="M44" s="4">
        <f t="shared" si="4"/>
        <v>0.49735660658523084</v>
      </c>
      <c r="O44" s="7">
        <v>493308.29742682999</v>
      </c>
      <c r="Q44" s="3">
        <f t="shared" si="8"/>
        <v>4.1138708431391002</v>
      </c>
      <c r="R44" s="4">
        <f t="shared" si="5"/>
        <v>0.45566685197420131</v>
      </c>
    </row>
    <row r="45" spans="1:18" ht="23.1" customHeight="1">
      <c r="A45" s="8">
        <v>2025</v>
      </c>
      <c r="C45" s="8" t="s">
        <v>20</v>
      </c>
      <c r="E45" s="7">
        <v>12624528.654505624</v>
      </c>
      <c r="G45" s="3">
        <f t="shared" si="6"/>
        <v>7.7475312073476132</v>
      </c>
      <c r="H45" s="4">
        <f t="shared" si="3"/>
        <v>2.4252031118679351</v>
      </c>
      <c r="J45" s="7">
        <v>107364</v>
      </c>
      <c r="L45" s="3">
        <f t="shared" si="7"/>
        <v>3.8527388978632393</v>
      </c>
      <c r="M45" s="4">
        <f t="shared" si="4"/>
        <v>1.400629008037324</v>
      </c>
      <c r="O45" s="7">
        <v>497698.63142616092</v>
      </c>
      <c r="Q45" s="3">
        <f t="shared" si="8"/>
        <v>3.7840907450564787</v>
      </c>
      <c r="R45" s="4">
        <f t="shared" si="5"/>
        <v>0.8899777324305358</v>
      </c>
    </row>
    <row r="46" spans="1:18" ht="23.1" customHeight="1" thickBot="1">
      <c r="A46" s="27"/>
      <c r="B46" s="23"/>
      <c r="C46" s="27" t="s">
        <v>19</v>
      </c>
      <c r="D46" s="23"/>
      <c r="E46" s="24">
        <v>12963618.268227505</v>
      </c>
      <c r="F46" s="23"/>
      <c r="G46" s="32">
        <f t="shared" si="6"/>
        <v>6.9017640374437805</v>
      </c>
      <c r="H46" s="33">
        <f t="shared" si="3"/>
        <v>2.6859586048851192</v>
      </c>
      <c r="I46" s="23"/>
      <c r="J46" s="24">
        <v>108276</v>
      </c>
      <c r="K46" s="23"/>
      <c r="L46" s="32">
        <f t="shared" si="7"/>
        <v>3.6947652703556821</v>
      </c>
      <c r="M46" s="33">
        <f t="shared" si="4"/>
        <v>0.84944674192466429</v>
      </c>
      <c r="N46" s="23"/>
      <c r="O46" s="24">
        <v>506557.14328363322</v>
      </c>
      <c r="P46" s="25"/>
      <c r="Q46" s="32">
        <f t="shared" si="8"/>
        <v>4.0292590066340894</v>
      </c>
      <c r="R46" s="33">
        <f t="shared" si="5"/>
        <v>1.7798947592216896</v>
      </c>
    </row>
  </sheetData>
  <sheetProtection algorithmName="SHA-512" hashValue="n+gDAVXUfg/7eWozpUgcI7NflMIJ8xUp9YJK1YtrM54N1WCZN08N3g2uuJPU/RoJebUC55XeiHvv+DzvAr45ow==" saltValue="QNGHdklfEFQWkqXpOBCn4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&amp;C&amp;"Arial,Bold"&amp;[29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400C-F773-47BC-AEB4-925413C9592C}">
  <sheetPr>
    <tabColor rgb="FF00B05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473</v>
      </c>
      <c r="B11" s="35"/>
      <c r="C11" s="35" t="s">
        <v>62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63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44610285.256556302</v>
      </c>
      <c r="F14" s="5"/>
      <c r="G14" s="29"/>
      <c r="H14" s="5"/>
      <c r="I14" s="5"/>
      <c r="J14" s="34">
        <f>J24</f>
        <v>39646</v>
      </c>
      <c r="K14" s="5"/>
      <c r="L14" s="29"/>
      <c r="M14" s="5"/>
      <c r="N14" s="5"/>
      <c r="O14" s="34">
        <f>+O21+O22+O23+O24</f>
        <v>928886.8699347151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38654316.874778174</v>
      </c>
      <c r="F15" s="5"/>
      <c r="G15" s="29">
        <f t="shared" ref="G15:G16" si="0">((E15/E14)-1)*100</f>
        <v>-13.351110282135636</v>
      </c>
      <c r="H15" s="5"/>
      <c r="I15" s="5"/>
      <c r="J15" s="34">
        <f>J28</f>
        <v>38853</v>
      </c>
      <c r="K15" s="5"/>
      <c r="L15" s="29">
        <f t="shared" ref="L15:L16" si="1">((J15/J14)-1)*100</f>
        <v>-2.0002017858043675</v>
      </c>
      <c r="M15" s="5"/>
      <c r="N15" s="5"/>
      <c r="O15" s="34">
        <f>+O25+O26+O27+O28</f>
        <v>895692.50417490397</v>
      </c>
      <c r="P15" s="1"/>
      <c r="Q15" s="29">
        <f t="shared" ref="Q15:Q16" si="2">((O15/O14)-1)*100</f>
        <v>-3.5735638896633448</v>
      </c>
      <c r="R15" s="5"/>
    </row>
    <row r="16" spans="1:19" ht="23.1" customHeight="1">
      <c r="A16" s="8">
        <v>2021</v>
      </c>
      <c r="E16" s="34">
        <f>+E29+E30+E31+E32</f>
        <v>40817223.476115845</v>
      </c>
      <c r="F16" s="5"/>
      <c r="G16" s="29">
        <f t="shared" si="0"/>
        <v>5.5955111258193302</v>
      </c>
      <c r="H16" s="5"/>
      <c r="I16" s="5"/>
      <c r="J16" s="34">
        <f>J32</f>
        <v>41676</v>
      </c>
      <c r="K16" s="5"/>
      <c r="L16" s="29">
        <f t="shared" si="1"/>
        <v>7.2658481970504285</v>
      </c>
      <c r="M16" s="5"/>
      <c r="N16" s="5"/>
      <c r="O16" s="34">
        <f>+O29+O30+O31+O32</f>
        <v>884922.53367689194</v>
      </c>
      <c r="P16" s="1"/>
      <c r="Q16" s="29">
        <f t="shared" si="2"/>
        <v>-1.2024182906312353</v>
      </c>
      <c r="R16" s="5"/>
    </row>
    <row r="17" spans="1:18" ht="23.1" customHeight="1">
      <c r="A17" s="8">
        <v>2022</v>
      </c>
      <c r="E17" s="34">
        <f>+E33+E34+E35+E36</f>
        <v>58539310.824485697</v>
      </c>
      <c r="F17" s="5"/>
      <c r="G17" s="29">
        <f>((E17/E16)-1)*100</f>
        <v>43.418159882285742</v>
      </c>
      <c r="H17" s="5"/>
      <c r="I17" s="5"/>
      <c r="J17" s="34">
        <f>J36</f>
        <v>42346</v>
      </c>
      <c r="K17" s="5"/>
      <c r="L17" s="29">
        <f>((J17/J16)-1)*100</f>
        <v>1.6076398886649468</v>
      </c>
      <c r="M17" s="5"/>
      <c r="N17" s="5"/>
      <c r="O17" s="34">
        <f>+O33+O34+O35+O36</f>
        <v>941900.07296125498</v>
      </c>
      <c r="P17" s="1"/>
      <c r="Q17" s="29">
        <f>((O17/O16)-1)*100</f>
        <v>6.4387036283977128</v>
      </c>
      <c r="R17" s="5"/>
    </row>
    <row r="18" spans="1:18" ht="23.1" customHeight="1">
      <c r="A18" s="8">
        <v>2023</v>
      </c>
      <c r="E18" s="34">
        <f>+E37+E38+E39+E40</f>
        <v>66748486.314775802</v>
      </c>
      <c r="F18" s="5"/>
      <c r="G18" s="29">
        <f>((E18/E17)-1)*100</f>
        <v>14.023355202973086</v>
      </c>
      <c r="H18" s="5"/>
      <c r="I18" s="5"/>
      <c r="J18" s="34">
        <f>J40</f>
        <v>42716</v>
      </c>
      <c r="K18" s="5"/>
      <c r="L18" s="29">
        <f>((J18/J17)-1)*100</f>
        <v>0.87375430973408719</v>
      </c>
      <c r="M18" s="5"/>
      <c r="N18" s="5"/>
      <c r="O18" s="34">
        <f>+O37+O38+O39+O40</f>
        <v>952185.94870022708</v>
      </c>
      <c r="P18" s="1"/>
      <c r="Q18" s="29">
        <f>((O18/O17)-1)*100</f>
        <v>1.0920347109257822</v>
      </c>
      <c r="R18" s="5"/>
    </row>
    <row r="19" spans="1:18" ht="23.1" customHeight="1">
      <c r="A19" s="8">
        <v>2024</v>
      </c>
      <c r="E19" s="34">
        <f>+E41+E42+E43+E44</f>
        <v>70401624.620814592</v>
      </c>
      <c r="F19" s="5"/>
      <c r="G19" s="29">
        <f>((E19/E18)-1)*100</f>
        <v>5.4729904867222512</v>
      </c>
      <c r="H19" s="5"/>
      <c r="I19" s="5"/>
      <c r="J19" s="34">
        <f>J44</f>
        <v>44182</v>
      </c>
      <c r="K19" s="5"/>
      <c r="L19" s="29">
        <f>((J19/J18)-1)*100</f>
        <v>3.4319692855136141</v>
      </c>
      <c r="M19" s="5"/>
      <c r="N19" s="5"/>
      <c r="O19" s="34">
        <f>+O41+O42+O43+O44</f>
        <v>982101.03194909904</v>
      </c>
      <c r="P19" s="1"/>
      <c r="Q19" s="29">
        <f>((O19/O18)-1)*100</f>
        <v>3.1417270218813131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10950675.0647127</v>
      </c>
      <c r="G21" s="3">
        <f>(E21/E16-1)*100</f>
        <v>-73.171435653577774</v>
      </c>
      <c r="H21" s="4">
        <f>(E21/E19-1)*100</f>
        <v>-84.445422781514793</v>
      </c>
      <c r="J21" s="7">
        <v>38592</v>
      </c>
      <c r="L21" s="3">
        <f>(J21/J16-1)*100</f>
        <v>-7.3999424128995077</v>
      </c>
      <c r="M21" s="4">
        <f>(J21/J19-1)*100</f>
        <v>-12.652211307772399</v>
      </c>
      <c r="O21" s="7">
        <v>223365.46178040601</v>
      </c>
      <c r="Q21" s="3">
        <f>(O21/O16-1)*100</f>
        <v>-74.75875533959875</v>
      </c>
      <c r="R21" s="4">
        <f>(O21/O19-1)*100</f>
        <v>-77.256366248072254</v>
      </c>
    </row>
    <row r="22" spans="1:18" ht="23.1" hidden="1" customHeight="1">
      <c r="C22" s="8">
        <v>2</v>
      </c>
      <c r="E22" s="7">
        <v>10947664.5582262</v>
      </c>
      <c r="G22" s="3">
        <f>(E22/E17-1)*100</f>
        <v>-81.29861044819981</v>
      </c>
      <c r="H22" s="4">
        <f t="shared" ref="H22:H46" si="3">(E22/E21-1)*100</f>
        <v>-2.7491515077460171E-2</v>
      </c>
      <c r="J22" s="7">
        <v>39914</v>
      </c>
      <c r="L22" s="3">
        <f>(J22/J17-1)*100</f>
        <v>-5.7431634629008688</v>
      </c>
      <c r="M22" s="4">
        <f t="shared" ref="M22:M46" si="4">(J22/J21-1)*100</f>
        <v>3.425580431177444</v>
      </c>
      <c r="O22" s="7">
        <v>232469.67530762899</v>
      </c>
      <c r="Q22" s="3">
        <f>(O22/O17-1)*100</f>
        <v>-75.319072374974567</v>
      </c>
      <c r="R22" s="4">
        <f t="shared" ref="R22:R46" si="5">(O22/O21-1)*100</f>
        <v>4.0759271619949411</v>
      </c>
    </row>
    <row r="23" spans="1:18" ht="23.1" hidden="1" customHeight="1">
      <c r="C23" s="8">
        <v>3</v>
      </c>
      <c r="E23" s="7">
        <v>11355868.745201901</v>
      </c>
      <c r="G23" s="3">
        <f>(E23/E18-1)*100</f>
        <v>-82.987076753097682</v>
      </c>
      <c r="H23" s="4">
        <f t="shared" si="3"/>
        <v>3.7286873817208077</v>
      </c>
      <c r="J23" s="7">
        <v>39570</v>
      </c>
      <c r="L23" s="3">
        <f>(J23/J18-1)*100</f>
        <v>-7.3649218091581652</v>
      </c>
      <c r="M23" s="4">
        <f t="shared" si="4"/>
        <v>-0.8618529839154232</v>
      </c>
      <c r="O23" s="7">
        <v>236152.482619432</v>
      </c>
      <c r="Q23" s="3">
        <f>(O23/O18-1)*100</f>
        <v>-75.198911206178806</v>
      </c>
      <c r="R23" s="4">
        <f t="shared" si="5"/>
        <v>1.5842097714162229</v>
      </c>
    </row>
    <row r="24" spans="1:18" ht="23.1" hidden="1" customHeight="1">
      <c r="C24" s="8">
        <v>4</v>
      </c>
      <c r="E24" s="7">
        <v>11356076.888415501</v>
      </c>
      <c r="G24" s="3">
        <f>(E24/E19-1)*100</f>
        <v>-83.869581206996727</v>
      </c>
      <c r="H24" s="4">
        <f t="shared" si="3"/>
        <v>1.8329131682426336E-3</v>
      </c>
      <c r="J24" s="7">
        <v>39646</v>
      </c>
      <c r="L24" s="3">
        <f>(J24/J19-1)*100</f>
        <v>-10.266624417183468</v>
      </c>
      <c r="M24" s="4">
        <f t="shared" si="4"/>
        <v>0.19206469547636829</v>
      </c>
      <c r="O24" s="7">
        <v>236899.25022724801</v>
      </c>
      <c r="Q24" s="3">
        <f>(O24/O19-1)*100</f>
        <v>-75.878321830383115</v>
      </c>
      <c r="R24" s="4">
        <f t="shared" si="5"/>
        <v>0.31622263697284048</v>
      </c>
    </row>
    <row r="25" spans="1:18" ht="23.1" customHeight="1">
      <c r="A25" s="8">
        <v>2020</v>
      </c>
      <c r="C25" s="8">
        <v>1</v>
      </c>
      <c r="E25" s="7">
        <v>10652583.6945154</v>
      </c>
      <c r="G25" s="3">
        <f t="shared" ref="G25:G46" si="6">(E25/E21-1)*100</f>
        <v>-2.722127799754237</v>
      </c>
      <c r="H25" s="4">
        <f t="shared" si="3"/>
        <v>-6.1948611374562308</v>
      </c>
      <c r="J25" s="7">
        <v>39093</v>
      </c>
      <c r="L25" s="3">
        <f t="shared" ref="L25:L46" si="7">(J25/J21-1)*100</f>
        <v>1.2981965174129417</v>
      </c>
      <c r="M25" s="4">
        <f t="shared" si="4"/>
        <v>-1.3948443726983784</v>
      </c>
      <c r="O25" s="7">
        <v>222184.205153032</v>
      </c>
      <c r="Q25" s="3">
        <f t="shared" ref="Q25:Q46" si="8">(O25/O21-1)*100</f>
        <v>-0.52884479899373282</v>
      </c>
      <c r="R25" s="4">
        <f t="shared" si="5"/>
        <v>-6.2115203235554528</v>
      </c>
    </row>
    <row r="26" spans="1:18" ht="23.1" customHeight="1">
      <c r="C26" s="8">
        <v>2</v>
      </c>
      <c r="E26" s="7">
        <v>7373266.2128040697</v>
      </c>
      <c r="G26" s="3">
        <f t="shared" si="6"/>
        <v>-32.6498709054461</v>
      </c>
      <c r="H26" s="4">
        <f t="shared" si="3"/>
        <v>-30.78424517236812</v>
      </c>
      <c r="J26" s="7">
        <v>38802</v>
      </c>
      <c r="L26" s="3">
        <f t="shared" si="7"/>
        <v>-2.7859898782382153</v>
      </c>
      <c r="M26" s="4">
        <f t="shared" si="4"/>
        <v>-0.744378789041511</v>
      </c>
      <c r="O26" s="7">
        <v>218683.03926029301</v>
      </c>
      <c r="Q26" s="3">
        <f t="shared" si="8"/>
        <v>-5.9305094434755956</v>
      </c>
      <c r="R26" s="4">
        <f t="shared" si="5"/>
        <v>-1.5757942335853814</v>
      </c>
    </row>
    <row r="27" spans="1:18" ht="23.1" customHeight="1">
      <c r="C27" s="8">
        <v>3</v>
      </c>
      <c r="E27" s="7">
        <v>10587722.6061032</v>
      </c>
      <c r="G27" s="3">
        <f t="shared" si="6"/>
        <v>-6.7643097708685485</v>
      </c>
      <c r="H27" s="4">
        <f t="shared" si="3"/>
        <v>43.596098398252003</v>
      </c>
      <c r="J27" s="7">
        <v>39420</v>
      </c>
      <c r="L27" s="3">
        <f t="shared" si="7"/>
        <v>-0.37907505686125553</v>
      </c>
      <c r="M27" s="4">
        <f t="shared" si="4"/>
        <v>1.5927014071439594</v>
      </c>
      <c r="O27" s="7">
        <v>227790.283807056</v>
      </c>
      <c r="Q27" s="3">
        <f t="shared" si="8"/>
        <v>-3.5410166853303782</v>
      </c>
      <c r="R27" s="4">
        <f t="shared" si="5"/>
        <v>4.1645865987452568</v>
      </c>
    </row>
    <row r="28" spans="1:18" ht="23.1" customHeight="1">
      <c r="C28" s="8">
        <v>4</v>
      </c>
      <c r="E28" s="7">
        <v>10040744.3613555</v>
      </c>
      <c r="G28" s="3">
        <f t="shared" si="6"/>
        <v>-11.582631396250854</v>
      </c>
      <c r="H28" s="4">
        <f t="shared" si="3"/>
        <v>-5.1661557928652124</v>
      </c>
      <c r="J28" s="7">
        <v>38853</v>
      </c>
      <c r="L28" s="3">
        <f t="shared" si="7"/>
        <v>-2.0002017858043675</v>
      </c>
      <c r="M28" s="4">
        <f t="shared" si="4"/>
        <v>-1.4383561643835585</v>
      </c>
      <c r="O28" s="7">
        <v>227034.97595452299</v>
      </c>
      <c r="Q28" s="3">
        <f t="shared" si="8"/>
        <v>-4.1639111408172891</v>
      </c>
      <c r="R28" s="4">
        <f t="shared" si="5"/>
        <v>-0.33158036414440151</v>
      </c>
    </row>
    <row r="29" spans="1:18" ht="23.1" customHeight="1">
      <c r="A29" s="8">
        <v>2021</v>
      </c>
      <c r="C29" s="8">
        <v>1</v>
      </c>
      <c r="E29" s="7">
        <v>10061413.2089762</v>
      </c>
      <c r="G29" s="3">
        <f t="shared" si="6"/>
        <v>-5.5495502545881976</v>
      </c>
      <c r="H29" s="4">
        <f t="shared" si="3"/>
        <v>0.20584975452864196</v>
      </c>
      <c r="J29" s="7">
        <v>38233</v>
      </c>
      <c r="L29" s="3">
        <f t="shared" si="7"/>
        <v>-2.1998823318752692</v>
      </c>
      <c r="M29" s="4">
        <f t="shared" si="4"/>
        <v>-1.5957583712969403</v>
      </c>
      <c r="O29" s="7">
        <v>213859.13727163599</v>
      </c>
      <c r="Q29" s="3">
        <f t="shared" si="8"/>
        <v>-3.7469215580207549</v>
      </c>
      <c r="R29" s="4">
        <f t="shared" si="5"/>
        <v>-5.8034400327490632</v>
      </c>
    </row>
    <row r="30" spans="1:18" ht="23.1" customHeight="1">
      <c r="C30" s="8">
        <v>2</v>
      </c>
      <c r="E30" s="7">
        <v>9258905.3614303507</v>
      </c>
      <c r="G30" s="3">
        <f t="shared" si="6"/>
        <v>25.574000642371608</v>
      </c>
      <c r="H30" s="4">
        <f t="shared" si="3"/>
        <v>-7.976094718283699</v>
      </c>
      <c r="J30" s="7">
        <v>37624</v>
      </c>
      <c r="L30" s="3">
        <f t="shared" si="7"/>
        <v>-3.0359259831967411</v>
      </c>
      <c r="M30" s="4">
        <f t="shared" si="4"/>
        <v>-1.5928648026573899</v>
      </c>
      <c r="O30" s="7">
        <v>208572.213011541</v>
      </c>
      <c r="Q30" s="3">
        <f t="shared" si="8"/>
        <v>-4.6235072838535674</v>
      </c>
      <c r="R30" s="4">
        <f t="shared" si="5"/>
        <v>-2.4721526176268771</v>
      </c>
    </row>
    <row r="31" spans="1:18" ht="23.1" customHeight="1">
      <c r="C31" s="8">
        <v>3</v>
      </c>
      <c r="E31" s="7">
        <v>10052915.404411601</v>
      </c>
      <c r="G31" s="3">
        <f t="shared" si="6"/>
        <v>-5.051201486741963</v>
      </c>
      <c r="H31" s="4">
        <f t="shared" si="3"/>
        <v>8.5756362332943148</v>
      </c>
      <c r="J31" s="7">
        <v>40774</v>
      </c>
      <c r="L31" s="3">
        <f t="shared" si="7"/>
        <v>3.4348046676813793</v>
      </c>
      <c r="M31" s="4">
        <f t="shared" si="4"/>
        <v>8.372315543270247</v>
      </c>
      <c r="O31" s="7">
        <v>224550.62367962999</v>
      </c>
      <c r="Q31" s="3">
        <f t="shared" si="8"/>
        <v>-1.4222117261902478</v>
      </c>
      <c r="R31" s="4">
        <f t="shared" si="5"/>
        <v>7.6608530145886977</v>
      </c>
    </row>
    <row r="32" spans="1:18" ht="23.1" customHeight="1">
      <c r="C32" s="8">
        <v>4</v>
      </c>
      <c r="E32" s="7">
        <v>11443989.501297699</v>
      </c>
      <c r="G32" s="3">
        <f t="shared" si="6"/>
        <v>13.975509080212856</v>
      </c>
      <c r="H32" s="4">
        <f t="shared" si="3"/>
        <v>13.837519176533043</v>
      </c>
      <c r="J32" s="7">
        <v>41676</v>
      </c>
      <c r="L32" s="3">
        <f t="shared" si="7"/>
        <v>7.2658481970504285</v>
      </c>
      <c r="M32" s="4">
        <f t="shared" si="4"/>
        <v>2.2121940452249023</v>
      </c>
      <c r="O32" s="7">
        <v>237940.55971408499</v>
      </c>
      <c r="Q32" s="3">
        <f t="shared" si="8"/>
        <v>4.8034818043835026</v>
      </c>
      <c r="R32" s="4">
        <f t="shared" si="5"/>
        <v>5.9629921373804073</v>
      </c>
    </row>
    <row r="33" spans="1:18" ht="23.1" customHeight="1">
      <c r="A33" s="8">
        <v>2022</v>
      </c>
      <c r="C33" s="8">
        <v>1</v>
      </c>
      <c r="E33" s="7">
        <v>11544224.486760501</v>
      </c>
      <c r="G33" s="3">
        <f t="shared" si="6"/>
        <v>14.7376044198386</v>
      </c>
      <c r="H33" s="4">
        <f t="shared" si="3"/>
        <v>0.87587449683901308</v>
      </c>
      <c r="J33" s="7">
        <v>41700</v>
      </c>
      <c r="L33" s="3">
        <f t="shared" si="7"/>
        <v>9.0680825464912509</v>
      </c>
      <c r="M33" s="4">
        <f t="shared" si="4"/>
        <v>5.7587100489486787E-2</v>
      </c>
      <c r="O33" s="7">
        <v>235716.68040499699</v>
      </c>
      <c r="Q33" s="3">
        <f t="shared" si="8"/>
        <v>10.220532735806543</v>
      </c>
      <c r="R33" s="4">
        <f t="shared" si="5"/>
        <v>-0.93463649566944973</v>
      </c>
    </row>
    <row r="34" spans="1:18" ht="23.1" customHeight="1">
      <c r="C34" s="8">
        <v>2</v>
      </c>
      <c r="E34" s="7">
        <v>15044035.026006199</v>
      </c>
      <c r="G34" s="3">
        <f t="shared" si="6"/>
        <v>62.481788491702872</v>
      </c>
      <c r="H34" s="4">
        <f t="shared" si="3"/>
        <v>30.316549572121176</v>
      </c>
      <c r="J34" s="7">
        <v>42051</v>
      </c>
      <c r="L34" s="3">
        <f t="shared" si="7"/>
        <v>11.766425685732518</v>
      </c>
      <c r="M34" s="4">
        <f t="shared" si="4"/>
        <v>0.84172661870502985</v>
      </c>
      <c r="O34" s="7">
        <v>234951.83084690801</v>
      </c>
      <c r="Q34" s="3">
        <f t="shared" si="8"/>
        <v>12.647714407626932</v>
      </c>
      <c r="R34" s="4">
        <f t="shared" si="5"/>
        <v>-0.32447833423364658</v>
      </c>
    </row>
    <row r="35" spans="1:18" ht="23.1" customHeight="1">
      <c r="C35" s="8">
        <v>3</v>
      </c>
      <c r="E35" s="7">
        <v>15724131.500295799</v>
      </c>
      <c r="G35" s="3">
        <f t="shared" si="6"/>
        <v>56.413645870286075</v>
      </c>
      <c r="H35" s="4">
        <f t="shared" si="3"/>
        <v>4.5207052038494844</v>
      </c>
      <c r="J35" s="7">
        <v>42093</v>
      </c>
      <c r="L35" s="3">
        <f t="shared" si="7"/>
        <v>3.2349045960661238</v>
      </c>
      <c r="M35" s="4">
        <f t="shared" si="4"/>
        <v>9.9878718698720448E-2</v>
      </c>
      <c r="O35" s="7">
        <v>235105.68026487299</v>
      </c>
      <c r="Q35" s="3">
        <f t="shared" si="8"/>
        <v>4.700524279238727</v>
      </c>
      <c r="R35" s="4">
        <f t="shared" si="5"/>
        <v>6.5481259460886676E-2</v>
      </c>
    </row>
    <row r="36" spans="1:18" ht="23.1" customHeight="1">
      <c r="C36" s="8">
        <v>4</v>
      </c>
      <c r="E36" s="7">
        <v>16226919.811423199</v>
      </c>
      <c r="G36" s="3">
        <f t="shared" si="6"/>
        <v>41.794256361237792</v>
      </c>
      <c r="H36" s="4">
        <f t="shared" si="3"/>
        <v>3.1975585495322312</v>
      </c>
      <c r="J36" s="7">
        <v>42346</v>
      </c>
      <c r="L36" s="3">
        <f t="shared" si="7"/>
        <v>1.6076398886649468</v>
      </c>
      <c r="M36" s="4">
        <f t="shared" si="4"/>
        <v>0.6010500558287557</v>
      </c>
      <c r="O36" s="7">
        <v>236125.88144447701</v>
      </c>
      <c r="Q36" s="3">
        <f t="shared" si="8"/>
        <v>-0.76266033491243501</v>
      </c>
      <c r="R36" s="4">
        <f t="shared" si="5"/>
        <v>0.4339330204419678</v>
      </c>
    </row>
    <row r="37" spans="1:18" ht="23.1" customHeight="1">
      <c r="A37" s="8">
        <v>2023</v>
      </c>
      <c r="C37" s="8">
        <v>1</v>
      </c>
      <c r="E37" s="7">
        <v>16499745.8944855</v>
      </c>
      <c r="G37" s="3">
        <f t="shared" si="6"/>
        <v>42.926412366705449</v>
      </c>
      <c r="H37" s="4">
        <f t="shared" si="3"/>
        <v>1.6813177499665821</v>
      </c>
      <c r="J37" s="7">
        <v>42090</v>
      </c>
      <c r="L37" s="3">
        <f t="shared" si="7"/>
        <v>0.93525179856115415</v>
      </c>
      <c r="M37" s="4">
        <f t="shared" si="4"/>
        <v>-0.6045435224106166</v>
      </c>
      <c r="O37" s="7">
        <v>235955.96844652301</v>
      </c>
      <c r="Q37" s="3">
        <f t="shared" si="8"/>
        <v>0.10151510750739945</v>
      </c>
      <c r="R37" s="4">
        <f t="shared" si="5"/>
        <v>-7.1958650578485273E-2</v>
      </c>
    </row>
    <row r="38" spans="1:18" ht="23.1" customHeight="1">
      <c r="C38" s="8">
        <v>2</v>
      </c>
      <c r="E38" s="7">
        <v>16717759.5943786</v>
      </c>
      <c r="G38" s="3">
        <f t="shared" si="6"/>
        <v>11.125503001548974</v>
      </c>
      <c r="H38" s="4">
        <f t="shared" si="3"/>
        <v>1.3213154995675769</v>
      </c>
      <c r="J38" s="7">
        <v>42341</v>
      </c>
      <c r="L38" s="3">
        <f t="shared" si="7"/>
        <v>0.68963877196737133</v>
      </c>
      <c r="M38" s="4">
        <f t="shared" si="4"/>
        <v>0.59634117367546313</v>
      </c>
      <c r="O38" s="7">
        <v>237436.61296023201</v>
      </c>
      <c r="Q38" s="3">
        <f t="shared" si="8"/>
        <v>1.0575708664909644</v>
      </c>
      <c r="R38" s="4">
        <f t="shared" si="5"/>
        <v>0.62750882016555654</v>
      </c>
    </row>
    <row r="39" spans="1:18" ht="23.1" customHeight="1">
      <c r="C39" s="8">
        <v>3</v>
      </c>
      <c r="E39" s="7">
        <v>16759415.483025501</v>
      </c>
      <c r="G39" s="3">
        <f t="shared" si="6"/>
        <v>6.5840455653161323</v>
      </c>
      <c r="H39" s="4">
        <f t="shared" si="3"/>
        <v>0.24917147786303051</v>
      </c>
      <c r="J39" s="7">
        <v>42509</v>
      </c>
      <c r="L39" s="3">
        <f t="shared" si="7"/>
        <v>0.98828783883306848</v>
      </c>
      <c r="M39" s="4">
        <f t="shared" si="4"/>
        <v>0.39677853617061665</v>
      </c>
      <c r="O39" s="7">
        <v>238685.81506139101</v>
      </c>
      <c r="Q39" s="3">
        <f t="shared" si="8"/>
        <v>1.5227768178482926</v>
      </c>
      <c r="R39" s="4">
        <f t="shared" si="5"/>
        <v>0.52612024977303218</v>
      </c>
    </row>
    <row r="40" spans="1:18" ht="23.1" customHeight="1">
      <c r="C40" s="8">
        <v>4</v>
      </c>
      <c r="E40" s="7">
        <v>16771565.3428862</v>
      </c>
      <c r="G40" s="3">
        <f t="shared" si="6"/>
        <v>3.3564320141619808</v>
      </c>
      <c r="H40" s="4">
        <f t="shared" si="3"/>
        <v>7.2495725599774907E-2</v>
      </c>
      <c r="J40" s="7">
        <v>42716</v>
      </c>
      <c r="L40" s="3">
        <f t="shared" si="7"/>
        <v>0.87375430973408719</v>
      </c>
      <c r="M40" s="4">
        <f t="shared" si="4"/>
        <v>0.48695570349808204</v>
      </c>
      <c r="O40" s="7">
        <v>240107.55223208101</v>
      </c>
      <c r="Q40" s="3">
        <f t="shared" si="8"/>
        <v>1.6862492003191454</v>
      </c>
      <c r="R40" s="4">
        <f t="shared" si="5"/>
        <v>0.59565214226255936</v>
      </c>
    </row>
    <row r="41" spans="1:18" ht="23.1" customHeight="1">
      <c r="A41" s="8">
        <v>2024</v>
      </c>
      <c r="C41" s="8">
        <v>1</v>
      </c>
      <c r="E41" s="7">
        <v>16961338.60283</v>
      </c>
      <c r="G41" s="3">
        <f t="shared" si="6"/>
        <v>2.7975746493088316</v>
      </c>
      <c r="H41" s="4">
        <f t="shared" si="3"/>
        <v>1.1315178760239908</v>
      </c>
      <c r="J41" s="7">
        <v>43013</v>
      </c>
      <c r="L41" s="3">
        <f t="shared" si="7"/>
        <v>2.1929199334758787</v>
      </c>
      <c r="M41" s="4">
        <f t="shared" si="4"/>
        <v>0.69528982114430704</v>
      </c>
      <c r="O41" s="7">
        <v>242235.594014081</v>
      </c>
      <c r="Q41" s="3">
        <f t="shared" si="8"/>
        <v>2.6613548319635694</v>
      </c>
      <c r="R41" s="4">
        <f t="shared" si="5"/>
        <v>0.88628690027336976</v>
      </c>
    </row>
    <row r="42" spans="1:18" ht="23.1" customHeight="1">
      <c r="C42" s="8">
        <v>2</v>
      </c>
      <c r="E42" s="7">
        <v>17720513.389828399</v>
      </c>
      <c r="G42" s="3">
        <f t="shared" si="6"/>
        <v>5.998135035911023</v>
      </c>
      <c r="H42" s="4">
        <f t="shared" si="3"/>
        <v>4.4759131621352699</v>
      </c>
      <c r="J42" s="7">
        <v>43354</v>
      </c>
      <c r="L42" s="3">
        <f t="shared" si="7"/>
        <v>2.3924801020287711</v>
      </c>
      <c r="M42" s="4">
        <f t="shared" si="4"/>
        <v>0.79278357705809821</v>
      </c>
      <c r="O42" s="7">
        <v>245692.527967606</v>
      </c>
      <c r="Q42" s="3">
        <f t="shared" si="8"/>
        <v>3.4771027536333543</v>
      </c>
      <c r="R42" s="4">
        <f t="shared" si="5"/>
        <v>1.427095785652388</v>
      </c>
    </row>
    <row r="43" spans="1:18" ht="23.1" customHeight="1">
      <c r="C43" s="8">
        <v>3</v>
      </c>
      <c r="E43" s="7">
        <v>17819564.866313498</v>
      </c>
      <c r="G43" s="3">
        <f t="shared" si="6"/>
        <v>6.325694260409942</v>
      </c>
      <c r="H43" s="4">
        <f t="shared" si="3"/>
        <v>0.55896504974826122</v>
      </c>
      <c r="J43" s="7">
        <v>43614</v>
      </c>
      <c r="L43" s="3">
        <f t="shared" si="7"/>
        <v>2.5994495283351737</v>
      </c>
      <c r="M43" s="4">
        <f t="shared" si="4"/>
        <v>0.59971398256215558</v>
      </c>
      <c r="O43" s="7">
        <v>246107.31764444101</v>
      </c>
      <c r="Q43" s="3">
        <f t="shared" si="8"/>
        <v>3.1093186585642529</v>
      </c>
      <c r="R43" s="4">
        <f t="shared" si="5"/>
        <v>0.16882470145356265</v>
      </c>
    </row>
    <row r="44" spans="1:18" ht="23.1" customHeight="1">
      <c r="C44" s="8">
        <v>4</v>
      </c>
      <c r="E44" s="7">
        <v>17900207.761842702</v>
      </c>
      <c r="G44" s="3">
        <f t="shared" si="6"/>
        <v>6.7294995778985234</v>
      </c>
      <c r="H44" s="4">
        <f t="shared" si="3"/>
        <v>0.45255255183953569</v>
      </c>
      <c r="J44" s="7">
        <v>44182</v>
      </c>
      <c r="L44" s="3">
        <f t="shared" si="7"/>
        <v>3.4319692855136141</v>
      </c>
      <c r="M44" s="4">
        <f t="shared" si="4"/>
        <v>1.3023341128995281</v>
      </c>
      <c r="O44" s="7">
        <v>248065.592322971</v>
      </c>
      <c r="Q44" s="3">
        <f t="shared" si="8"/>
        <v>3.3143647573392387</v>
      </c>
      <c r="R44" s="4">
        <f t="shared" si="5"/>
        <v>0.7956994929176231</v>
      </c>
    </row>
    <row r="45" spans="1:18" ht="23.1" customHeight="1">
      <c r="A45" s="8">
        <v>2025</v>
      </c>
      <c r="C45" s="8" t="s">
        <v>20</v>
      </c>
      <c r="E45" s="7">
        <v>18190119.105678037</v>
      </c>
      <c r="G45" s="3">
        <f t="shared" si="6"/>
        <v>7.2445962646074058</v>
      </c>
      <c r="H45" s="4">
        <f t="shared" si="3"/>
        <v>1.6195976476503837</v>
      </c>
      <c r="J45" s="7">
        <v>44440</v>
      </c>
      <c r="L45" s="3">
        <f t="shared" si="7"/>
        <v>3.3176016553135179</v>
      </c>
      <c r="M45" s="4">
        <f t="shared" si="4"/>
        <v>0.58394821420488796</v>
      </c>
      <c r="O45" s="7">
        <v>249164.63096392417</v>
      </c>
      <c r="Q45" s="3">
        <f t="shared" si="8"/>
        <v>2.8604536744671671</v>
      </c>
      <c r="R45" s="4">
        <f t="shared" si="5"/>
        <v>0.44304356386606347</v>
      </c>
    </row>
    <row r="46" spans="1:18" ht="23.1" customHeight="1" thickBot="1">
      <c r="A46" s="27"/>
      <c r="B46" s="23"/>
      <c r="C46" s="27" t="s">
        <v>19</v>
      </c>
      <c r="D46" s="23"/>
      <c r="E46" s="24">
        <v>18746692.889705162</v>
      </c>
      <c r="F46" s="23"/>
      <c r="G46" s="32">
        <f t="shared" si="6"/>
        <v>5.7909129227925904</v>
      </c>
      <c r="H46" s="33">
        <f t="shared" si="3"/>
        <v>3.0597588767485862</v>
      </c>
      <c r="I46" s="23"/>
      <c r="J46" s="24">
        <v>45249</v>
      </c>
      <c r="K46" s="23"/>
      <c r="L46" s="32">
        <f t="shared" si="7"/>
        <v>4.3709922959819236</v>
      </c>
      <c r="M46" s="33">
        <f t="shared" si="4"/>
        <v>1.8204320432043231</v>
      </c>
      <c r="N46" s="23"/>
      <c r="O46" s="24">
        <v>255969.73607776267</v>
      </c>
      <c r="P46" s="25"/>
      <c r="Q46" s="32">
        <f t="shared" si="8"/>
        <v>4.1829550923549785</v>
      </c>
      <c r="R46" s="33">
        <f t="shared" si="5"/>
        <v>2.7311681788511066</v>
      </c>
    </row>
  </sheetData>
  <sheetProtection algorithmName="SHA-512" hashValue="GVMtUQa+FMi9fqNtuOmI2VgSXPhNmWMqlPCB9mPwnwf6rOShDL5M3LCTQnNGIasiFYMsUcJBhSzwRdo7Qe2eAQ==" saltValue="sAvMNBdb5RhqZnpfwpnsI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&amp;C&amp;"Arial,Bold"&amp;[30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D3E6-B0A6-4DF7-92E0-CD1141256ECE}">
  <sheetPr>
    <tabColor rgb="FF00B05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474</v>
      </c>
      <c r="B11" s="35"/>
      <c r="C11" s="35" t="s">
        <v>60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61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54180231.271079503</v>
      </c>
      <c r="F14" s="5"/>
      <c r="G14" s="29"/>
      <c r="H14" s="5"/>
      <c r="I14" s="5"/>
      <c r="J14" s="34">
        <f>J24</f>
        <v>110350</v>
      </c>
      <c r="K14" s="5"/>
      <c r="L14" s="29"/>
      <c r="M14" s="5"/>
      <c r="N14" s="5"/>
      <c r="O14" s="34">
        <f>+O21+O22+O23+O24</f>
        <v>3328412.1899910597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50982101.061876997</v>
      </c>
      <c r="F15" s="5"/>
      <c r="G15" s="29">
        <f t="shared" ref="G15:G16" si="0">((E15/E14)-1)*100</f>
        <v>-5.9027621960514143</v>
      </c>
      <c r="H15" s="5"/>
      <c r="I15" s="5"/>
      <c r="J15" s="34">
        <f>J28</f>
        <v>110019</v>
      </c>
      <c r="K15" s="5"/>
      <c r="L15" s="29">
        <f t="shared" ref="L15:L16" si="1">((J15/J14)-1)*100</f>
        <v>-0.29995468962392691</v>
      </c>
      <c r="M15" s="5"/>
      <c r="N15" s="5"/>
      <c r="O15" s="34">
        <f>+O25+O26+O27+O28</f>
        <v>3266697.049811285</v>
      </c>
      <c r="P15" s="1"/>
      <c r="Q15" s="29">
        <f t="shared" ref="Q15:Q16" si="2">((O15/O14)-1)*100</f>
        <v>-1.854191628229207</v>
      </c>
      <c r="R15" s="5"/>
    </row>
    <row r="16" spans="1:19" ht="23.1" customHeight="1">
      <c r="A16" s="8">
        <v>2021</v>
      </c>
      <c r="E16" s="34">
        <f>+E29+E30+E31+E32</f>
        <v>54627699.180915594</v>
      </c>
      <c r="F16" s="5"/>
      <c r="G16" s="29">
        <f t="shared" si="0"/>
        <v>7.1507412270316761</v>
      </c>
      <c r="H16" s="5"/>
      <c r="I16" s="5"/>
      <c r="J16" s="34">
        <f>J32</f>
        <v>114884</v>
      </c>
      <c r="K16" s="5"/>
      <c r="L16" s="29">
        <f t="shared" si="1"/>
        <v>4.421963479035429</v>
      </c>
      <c r="M16" s="5"/>
      <c r="N16" s="5"/>
      <c r="O16" s="34">
        <f>+O29+O30+O31+O32</f>
        <v>3344040.3818130577</v>
      </c>
      <c r="P16" s="1"/>
      <c r="Q16" s="29">
        <f t="shared" si="2"/>
        <v>2.3676309992149758</v>
      </c>
      <c r="R16" s="5"/>
    </row>
    <row r="17" spans="1:18" ht="23.1" customHeight="1">
      <c r="A17" s="8">
        <v>2022</v>
      </c>
      <c r="E17" s="34">
        <f>+E33+E34+E35+E36</f>
        <v>59562144.744800396</v>
      </c>
      <c r="F17" s="5"/>
      <c r="G17" s="29">
        <f>((E17/E16)-1)*100</f>
        <v>9.0328636165746943</v>
      </c>
      <c r="H17" s="5"/>
      <c r="I17" s="5"/>
      <c r="J17" s="34">
        <f>J36</f>
        <v>117315</v>
      </c>
      <c r="K17" s="5"/>
      <c r="L17" s="29">
        <f>((J17/J16)-1)*100</f>
        <v>2.1160474913826111</v>
      </c>
      <c r="M17" s="5"/>
      <c r="N17" s="5"/>
      <c r="O17" s="34">
        <f>+O33+O34+O35+O36</f>
        <v>3580653.6015933361</v>
      </c>
      <c r="P17" s="1"/>
      <c r="Q17" s="29">
        <f>((O17/O16)-1)*100</f>
        <v>7.0756687349568637</v>
      </c>
      <c r="R17" s="5"/>
    </row>
    <row r="18" spans="1:18" ht="23.1" customHeight="1">
      <c r="A18" s="8">
        <v>2023</v>
      </c>
      <c r="E18" s="34">
        <f>+E37+E38+E39+E40</f>
        <v>59724053.876097806</v>
      </c>
      <c r="F18" s="5"/>
      <c r="G18" s="29">
        <f>((E18/E17)-1)*100</f>
        <v>0.27183227197598026</v>
      </c>
      <c r="H18" s="5"/>
      <c r="I18" s="5"/>
      <c r="J18" s="34">
        <f>J40</f>
        <v>116129</v>
      </c>
      <c r="K18" s="5"/>
      <c r="L18" s="29">
        <f>((J18/J17)-1)*100</f>
        <v>-1.0109534160167022</v>
      </c>
      <c r="M18" s="5"/>
      <c r="N18" s="5"/>
      <c r="O18" s="34">
        <f>+O37+O38+O39+O40</f>
        <v>3554445.8661221461</v>
      </c>
      <c r="P18" s="1"/>
      <c r="Q18" s="29">
        <f>((O18/O17)-1)*100</f>
        <v>-0.73192602209629642</v>
      </c>
      <c r="R18" s="5"/>
    </row>
    <row r="19" spans="1:18" ht="23.1" customHeight="1">
      <c r="A19" s="8">
        <v>2024</v>
      </c>
      <c r="E19" s="34">
        <f>+E41+E42+E43+E44</f>
        <v>60017609.528362401</v>
      </c>
      <c r="F19" s="5"/>
      <c r="G19" s="29">
        <f>((E19/E18)-1)*100</f>
        <v>0.49151997095442379</v>
      </c>
      <c r="H19" s="5"/>
      <c r="I19" s="5"/>
      <c r="J19" s="34">
        <f>J44</f>
        <v>117273</v>
      </c>
      <c r="K19" s="5"/>
      <c r="L19" s="29">
        <f>((J19/J18)-1)*100</f>
        <v>0.98511138475316784</v>
      </c>
      <c r="M19" s="5"/>
      <c r="N19" s="5"/>
      <c r="O19" s="34">
        <f>+O41+O42+O43+O44</f>
        <v>3577687.660013278</v>
      </c>
      <c r="P19" s="1"/>
      <c r="Q19" s="29">
        <f>((O19/O18)-1)*100</f>
        <v>0.65387952908926295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13494144.1762367</v>
      </c>
      <c r="G21" s="3">
        <f>(E21/E16-1)*100</f>
        <v>-75.297981832354139</v>
      </c>
      <c r="H21" s="4">
        <f>(E21/E19-1)*100</f>
        <v>-77.516358478323269</v>
      </c>
      <c r="J21" s="7">
        <v>108779</v>
      </c>
      <c r="L21" s="3">
        <f>(J21/J16-1)*100</f>
        <v>-5.314055917273075</v>
      </c>
      <c r="M21" s="4">
        <f>(J21/J19-1)*100</f>
        <v>-7.242928892413425</v>
      </c>
      <c r="O21" s="7">
        <v>812486.42611025402</v>
      </c>
      <c r="Q21" s="3">
        <f>(O21/O16-1)*100</f>
        <v>-75.70345051665484</v>
      </c>
      <c r="R21" s="4">
        <f>(O21/O19-1)*100</f>
        <v>-77.290180045866876</v>
      </c>
    </row>
    <row r="22" spans="1:18" ht="23.1" hidden="1" customHeight="1">
      <c r="C22" s="8">
        <v>2</v>
      </c>
      <c r="E22" s="7">
        <v>13280133.3749253</v>
      </c>
      <c r="G22" s="3">
        <f>(E22/E17-1)*100</f>
        <v>-77.703735431581109</v>
      </c>
      <c r="H22" s="4">
        <f t="shared" ref="H22:H46" si="3">(E22/E21-1)*100</f>
        <v>-1.5859531254177273</v>
      </c>
      <c r="J22" s="7">
        <v>109602</v>
      </c>
      <c r="L22" s="3">
        <f>(J22/J17-1)*100</f>
        <v>-6.5746068277713903</v>
      </c>
      <c r="M22" s="4">
        <f t="shared" ref="M22:M46" si="4">(J22/J21-1)*100</f>
        <v>0.75657985456751842</v>
      </c>
      <c r="O22" s="7">
        <v>839709.42436795996</v>
      </c>
      <c r="Q22" s="3">
        <f>(O22/O17-1)*100</f>
        <v>-76.548710995269076</v>
      </c>
      <c r="R22" s="4">
        <f t="shared" ref="R22:R46" si="5">(O22/O21-1)*100</f>
        <v>3.3505788383487056</v>
      </c>
    </row>
    <row r="23" spans="1:18" ht="23.1" hidden="1" customHeight="1">
      <c r="C23" s="8">
        <v>3</v>
      </c>
      <c r="E23" s="7">
        <v>13606796.892622801</v>
      </c>
      <c r="G23" s="3">
        <f>(E23/E18-1)*100</f>
        <v>-77.217224870818114</v>
      </c>
      <c r="H23" s="4">
        <f t="shared" si="3"/>
        <v>2.4597909409124208</v>
      </c>
      <c r="J23" s="7">
        <v>109579</v>
      </c>
      <c r="L23" s="3">
        <f>(J23/J18-1)*100</f>
        <v>-5.6402793445220372</v>
      </c>
      <c r="M23" s="4">
        <f t="shared" si="4"/>
        <v>-2.0985018521557652E-2</v>
      </c>
      <c r="O23" s="7">
        <v>834859.36078540003</v>
      </c>
      <c r="Q23" s="3">
        <f>(O23/O18-1)*100</f>
        <v>-76.512249947522179</v>
      </c>
      <c r="R23" s="4">
        <f t="shared" si="5"/>
        <v>-0.57758832303335117</v>
      </c>
    </row>
    <row r="24" spans="1:18" ht="23.1" hidden="1" customHeight="1">
      <c r="C24" s="8">
        <v>4</v>
      </c>
      <c r="E24" s="7">
        <v>13799156.8272947</v>
      </c>
      <c r="G24" s="3">
        <f>(E24/E19-1)*100</f>
        <v>-77.008153214143491</v>
      </c>
      <c r="H24" s="4">
        <f t="shared" si="3"/>
        <v>1.4137047549830806</v>
      </c>
      <c r="J24" s="7">
        <v>110350</v>
      </c>
      <c r="L24" s="3">
        <f>(J24/J19-1)*100</f>
        <v>-5.9033196046830883</v>
      </c>
      <c r="M24" s="4">
        <f t="shared" si="4"/>
        <v>0.70360196753027626</v>
      </c>
      <c r="O24" s="7">
        <v>841356.97872744605</v>
      </c>
      <c r="Q24" s="3">
        <f>(O24/O19-1)*100</f>
        <v>-76.483218808309175</v>
      </c>
      <c r="R24" s="4">
        <f t="shared" si="5"/>
        <v>0.77828892472779909</v>
      </c>
    </row>
    <row r="25" spans="1:18" ht="23.1" customHeight="1">
      <c r="A25" s="8">
        <v>2020</v>
      </c>
      <c r="C25" s="8">
        <v>1</v>
      </c>
      <c r="E25" s="7">
        <v>13632317.115892099</v>
      </c>
      <c r="G25" s="3">
        <f t="shared" ref="G25:G46" si="6">(E25/E21-1)*100</f>
        <v>1.0239474089710932</v>
      </c>
      <c r="H25" s="4">
        <f t="shared" si="3"/>
        <v>-1.2090572887221041</v>
      </c>
      <c r="J25" s="7">
        <v>110085</v>
      </c>
      <c r="L25" s="3">
        <f t="shared" ref="L25:L46" si="7">(J25/J21-1)*100</f>
        <v>1.2005993803951176</v>
      </c>
      <c r="M25" s="4">
        <f t="shared" si="4"/>
        <v>-0.24014499320343941</v>
      </c>
      <c r="O25" s="7">
        <v>833836.82790645096</v>
      </c>
      <c r="Q25" s="3">
        <f t="shared" ref="Q25:Q46" si="8">(O25/O21-1)*100</f>
        <v>2.6277856601754079</v>
      </c>
      <c r="R25" s="4">
        <f t="shared" si="5"/>
        <v>-0.89381214052201008</v>
      </c>
    </row>
    <row r="26" spans="1:18" ht="23.1" customHeight="1">
      <c r="C26" s="8">
        <v>2</v>
      </c>
      <c r="E26" s="7">
        <v>10624673.385520499</v>
      </c>
      <c r="G26" s="3">
        <f t="shared" si="6"/>
        <v>-19.995732832161693</v>
      </c>
      <c r="H26" s="4">
        <f t="shared" si="3"/>
        <v>-22.062600985604931</v>
      </c>
      <c r="J26" s="7">
        <v>108840</v>
      </c>
      <c r="L26" s="3">
        <f t="shared" si="7"/>
        <v>-0.69524278754037327</v>
      </c>
      <c r="M26" s="4">
        <f t="shared" si="4"/>
        <v>-1.1309442703365535</v>
      </c>
      <c r="O26" s="7">
        <v>789295.36996994796</v>
      </c>
      <c r="Q26" s="3">
        <f t="shared" si="8"/>
        <v>-6.0037499800550727</v>
      </c>
      <c r="R26" s="4">
        <f t="shared" si="5"/>
        <v>-5.3417475033256885</v>
      </c>
    </row>
    <row r="27" spans="1:18" ht="23.1" customHeight="1">
      <c r="C27" s="8">
        <v>3</v>
      </c>
      <c r="E27" s="7">
        <v>13113056.9747584</v>
      </c>
      <c r="G27" s="3">
        <f t="shared" si="6"/>
        <v>-3.6286270880701688</v>
      </c>
      <c r="H27" s="4">
        <f t="shared" si="3"/>
        <v>23.420800799666132</v>
      </c>
      <c r="J27" s="7">
        <v>108745</v>
      </c>
      <c r="L27" s="3">
        <f t="shared" si="7"/>
        <v>-0.76109473530512339</v>
      </c>
      <c r="M27" s="4">
        <f t="shared" si="4"/>
        <v>-8.728408673281951E-2</v>
      </c>
      <c r="O27" s="7">
        <v>814824.80724325904</v>
      </c>
      <c r="Q27" s="3">
        <f t="shared" si="8"/>
        <v>-2.3997519202867079</v>
      </c>
      <c r="R27" s="4">
        <f t="shared" si="5"/>
        <v>3.2344592714743881</v>
      </c>
    </row>
    <row r="28" spans="1:18" ht="23.1" customHeight="1">
      <c r="C28" s="8">
        <v>4</v>
      </c>
      <c r="E28" s="7">
        <v>13612053.585705999</v>
      </c>
      <c r="G28" s="3">
        <f t="shared" si="6"/>
        <v>-1.3559034362056854</v>
      </c>
      <c r="H28" s="4">
        <f t="shared" si="3"/>
        <v>3.8053415912714161</v>
      </c>
      <c r="J28" s="7">
        <v>110019</v>
      </c>
      <c r="L28" s="3">
        <f t="shared" si="7"/>
        <v>-0.29995468962392691</v>
      </c>
      <c r="M28" s="4">
        <f t="shared" si="4"/>
        <v>1.1715481171548081</v>
      </c>
      <c r="O28" s="7">
        <v>828740.04469162703</v>
      </c>
      <c r="Q28" s="3">
        <f t="shared" si="8"/>
        <v>-1.4995934371284547</v>
      </c>
      <c r="R28" s="4">
        <f t="shared" si="5"/>
        <v>1.707758198409115</v>
      </c>
    </row>
    <row r="29" spans="1:18" ht="23.1" customHeight="1">
      <c r="A29" s="8">
        <v>2021</v>
      </c>
      <c r="C29" s="8">
        <v>1</v>
      </c>
      <c r="E29" s="7">
        <v>14041791.8614081</v>
      </c>
      <c r="G29" s="3">
        <f t="shared" si="6"/>
        <v>3.0037061347307548</v>
      </c>
      <c r="H29" s="4">
        <f t="shared" si="3"/>
        <v>3.157042197904425</v>
      </c>
      <c r="J29" s="7">
        <v>110195</v>
      </c>
      <c r="L29" s="3">
        <f t="shared" si="7"/>
        <v>9.9922786937356456E-2</v>
      </c>
      <c r="M29" s="4">
        <f t="shared" si="4"/>
        <v>0.15997236840910034</v>
      </c>
      <c r="O29" s="7">
        <v>834363.67161553795</v>
      </c>
      <c r="Q29" s="3">
        <f t="shared" si="8"/>
        <v>6.3183070290828702E-2</v>
      </c>
      <c r="R29" s="4">
        <f t="shared" si="5"/>
        <v>0.67857550264793787</v>
      </c>
    </row>
    <row r="30" spans="1:18" ht="23.1" customHeight="1">
      <c r="C30" s="8">
        <v>2</v>
      </c>
      <c r="E30" s="7">
        <v>13805216.0004062</v>
      </c>
      <c r="G30" s="3">
        <f t="shared" si="6"/>
        <v>29.935438949306459</v>
      </c>
      <c r="H30" s="4">
        <f t="shared" si="3"/>
        <v>-1.6847982318559773</v>
      </c>
      <c r="J30" s="7">
        <v>110070</v>
      </c>
      <c r="L30" s="3">
        <f t="shared" si="7"/>
        <v>1.1300992282249123</v>
      </c>
      <c r="M30" s="4">
        <f t="shared" si="4"/>
        <v>-0.11343527383275154</v>
      </c>
      <c r="O30" s="7">
        <v>808887.97915590601</v>
      </c>
      <c r="Q30" s="3">
        <f t="shared" si="8"/>
        <v>2.4822911588476826</v>
      </c>
      <c r="R30" s="4">
        <f t="shared" si="5"/>
        <v>-3.053307967052854</v>
      </c>
    </row>
    <row r="31" spans="1:18" ht="23.1" customHeight="1">
      <c r="C31" s="8">
        <v>3</v>
      </c>
      <c r="E31" s="7">
        <v>13073701.324082799</v>
      </c>
      <c r="G31" s="3">
        <f t="shared" si="6"/>
        <v>-0.30012567436683568</v>
      </c>
      <c r="H31" s="4">
        <f t="shared" si="3"/>
        <v>-5.2988281842303415</v>
      </c>
      <c r="J31" s="7">
        <v>112062</v>
      </c>
      <c r="L31" s="3">
        <f t="shared" si="7"/>
        <v>3.0502551841463887</v>
      </c>
      <c r="M31" s="4">
        <f t="shared" si="4"/>
        <v>1.8097574270918404</v>
      </c>
      <c r="O31" s="7">
        <v>835895.07785686594</v>
      </c>
      <c r="Q31" s="3">
        <f t="shared" si="8"/>
        <v>2.5858651364447871</v>
      </c>
      <c r="R31" s="4">
        <f t="shared" si="5"/>
        <v>3.3387934296096766</v>
      </c>
    </row>
    <row r="32" spans="1:18" ht="23.1" customHeight="1">
      <c r="C32" s="8">
        <v>4</v>
      </c>
      <c r="E32" s="7">
        <v>13706989.995018501</v>
      </c>
      <c r="G32" s="3">
        <f t="shared" si="6"/>
        <v>0.69744369367010783</v>
      </c>
      <c r="H32" s="4">
        <f t="shared" si="3"/>
        <v>4.8439891292998416</v>
      </c>
      <c r="J32" s="7">
        <v>114884</v>
      </c>
      <c r="L32" s="3">
        <f t="shared" si="7"/>
        <v>4.421963479035429</v>
      </c>
      <c r="M32" s="4">
        <f t="shared" si="4"/>
        <v>2.5182488265424574</v>
      </c>
      <c r="O32" s="7">
        <v>864893.65318474802</v>
      </c>
      <c r="Q32" s="3">
        <f t="shared" si="8"/>
        <v>4.3624787681852295</v>
      </c>
      <c r="R32" s="4">
        <f t="shared" si="5"/>
        <v>3.46916450354402</v>
      </c>
    </row>
    <row r="33" spans="1:18" ht="23.1" customHeight="1">
      <c r="A33" s="8">
        <v>2022</v>
      </c>
      <c r="C33" s="8">
        <v>1</v>
      </c>
      <c r="E33" s="7">
        <v>13977009.3226263</v>
      </c>
      <c r="G33" s="3">
        <f t="shared" si="6"/>
        <v>-0.4613552132178067</v>
      </c>
      <c r="H33" s="4">
        <f t="shared" si="3"/>
        <v>1.9699388976422316</v>
      </c>
      <c r="J33" s="7">
        <v>115457</v>
      </c>
      <c r="L33" s="3">
        <f t="shared" si="7"/>
        <v>4.7751712872634799</v>
      </c>
      <c r="M33" s="4">
        <f t="shared" si="4"/>
        <v>0.49876397061383582</v>
      </c>
      <c r="O33" s="7">
        <v>881115.95769868803</v>
      </c>
      <c r="Q33" s="3">
        <f t="shared" si="8"/>
        <v>5.6033463193125188</v>
      </c>
      <c r="R33" s="4">
        <f t="shared" si="5"/>
        <v>1.875641525892302</v>
      </c>
    </row>
    <row r="34" spans="1:18" ht="23.1" customHeight="1">
      <c r="C34" s="8">
        <v>2</v>
      </c>
      <c r="E34" s="7">
        <v>15065914.4434685</v>
      </c>
      <c r="G34" s="3">
        <f t="shared" si="6"/>
        <v>9.1320443158962927</v>
      </c>
      <c r="H34" s="4">
        <f t="shared" si="3"/>
        <v>7.7906875191064984</v>
      </c>
      <c r="J34" s="7">
        <v>117316</v>
      </c>
      <c r="L34" s="3">
        <f t="shared" si="7"/>
        <v>6.5830834923230608</v>
      </c>
      <c r="M34" s="4">
        <f t="shared" si="4"/>
        <v>1.6101232493482387</v>
      </c>
      <c r="O34" s="7">
        <v>897356.31956605904</v>
      </c>
      <c r="Q34" s="3">
        <f t="shared" si="8"/>
        <v>10.937032406201897</v>
      </c>
      <c r="R34" s="4">
        <f t="shared" si="5"/>
        <v>1.8431582955083181</v>
      </c>
    </row>
    <row r="35" spans="1:18" ht="23.1" customHeight="1">
      <c r="C35" s="8">
        <v>3</v>
      </c>
      <c r="E35" s="7">
        <v>15291013.6619805</v>
      </c>
      <c r="G35" s="3">
        <f t="shared" si="6"/>
        <v>16.960096325691907</v>
      </c>
      <c r="H35" s="4">
        <f t="shared" si="3"/>
        <v>1.4940959565158618</v>
      </c>
      <c r="J35" s="7">
        <v>117786</v>
      </c>
      <c r="L35" s="3">
        <f t="shared" si="7"/>
        <v>5.1078867055736943</v>
      </c>
      <c r="M35" s="4">
        <f t="shared" si="4"/>
        <v>0.40062736540624755</v>
      </c>
      <c r="O35" s="7">
        <v>902445.82977227296</v>
      </c>
      <c r="Q35" s="3">
        <f t="shared" si="8"/>
        <v>7.9616154800235428</v>
      </c>
      <c r="R35" s="4">
        <f t="shared" si="5"/>
        <v>0.56716714366875642</v>
      </c>
    </row>
    <row r="36" spans="1:18" ht="23.1" customHeight="1">
      <c r="C36" s="8">
        <v>4</v>
      </c>
      <c r="E36" s="7">
        <v>15228207.316725099</v>
      </c>
      <c r="G36" s="3">
        <f t="shared" si="6"/>
        <v>11.09811360670323</v>
      </c>
      <c r="H36" s="4">
        <f t="shared" si="3"/>
        <v>-0.4107402337332422</v>
      </c>
      <c r="J36" s="7">
        <v>117315</v>
      </c>
      <c r="L36" s="3">
        <f t="shared" si="7"/>
        <v>2.1160474913826111</v>
      </c>
      <c r="M36" s="4">
        <f t="shared" si="4"/>
        <v>-0.3998777443838808</v>
      </c>
      <c r="O36" s="7">
        <v>899735.49455631606</v>
      </c>
      <c r="Q36" s="3">
        <f t="shared" si="8"/>
        <v>4.0284538154803151</v>
      </c>
      <c r="R36" s="4">
        <f t="shared" si="5"/>
        <v>-0.30033217801459511</v>
      </c>
    </row>
    <row r="37" spans="1:18" ht="23.1" customHeight="1">
      <c r="A37" s="8">
        <v>2023</v>
      </c>
      <c r="C37" s="8">
        <v>1</v>
      </c>
      <c r="E37" s="7">
        <v>14939503.182854399</v>
      </c>
      <c r="G37" s="3">
        <f t="shared" si="6"/>
        <v>6.8862647080730754</v>
      </c>
      <c r="H37" s="4">
        <f t="shared" si="3"/>
        <v>-1.8958510865137557</v>
      </c>
      <c r="J37" s="7">
        <v>116257</v>
      </c>
      <c r="L37" s="3">
        <f t="shared" si="7"/>
        <v>0.69289865491048985</v>
      </c>
      <c r="M37" s="4">
        <f t="shared" si="4"/>
        <v>-0.90184545880748201</v>
      </c>
      <c r="O37" s="7">
        <v>890433.10322073696</v>
      </c>
      <c r="Q37" s="3">
        <f t="shared" si="8"/>
        <v>1.0574255795325227</v>
      </c>
      <c r="R37" s="4">
        <f t="shared" si="5"/>
        <v>-1.0339028961135255</v>
      </c>
    </row>
    <row r="38" spans="1:18" ht="23.1" customHeight="1">
      <c r="C38" s="8">
        <v>2</v>
      </c>
      <c r="E38" s="7">
        <v>14851674.062391501</v>
      </c>
      <c r="G38" s="3">
        <f t="shared" si="6"/>
        <v>-1.4220204281717441</v>
      </c>
      <c r="H38" s="4">
        <f t="shared" si="3"/>
        <v>-0.58789853576721729</v>
      </c>
      <c r="J38" s="7">
        <v>116136</v>
      </c>
      <c r="L38" s="3">
        <f t="shared" si="7"/>
        <v>-1.0058304067646406</v>
      </c>
      <c r="M38" s="4">
        <f t="shared" si="4"/>
        <v>-0.10407975433737171</v>
      </c>
      <c r="O38" s="7">
        <v>887992.33245617698</v>
      </c>
      <c r="Q38" s="3">
        <f t="shared" si="8"/>
        <v>-1.0435082369966819</v>
      </c>
      <c r="R38" s="4">
        <f t="shared" si="5"/>
        <v>-0.27411051495408456</v>
      </c>
    </row>
    <row r="39" spans="1:18" ht="23.1" customHeight="1">
      <c r="C39" s="8">
        <v>3</v>
      </c>
      <c r="E39" s="7">
        <v>15068168.508780301</v>
      </c>
      <c r="G39" s="3">
        <f t="shared" si="6"/>
        <v>-1.4573602386758755</v>
      </c>
      <c r="H39" s="4">
        <f t="shared" si="3"/>
        <v>1.4577107299777348</v>
      </c>
      <c r="J39" s="7">
        <v>116249</v>
      </c>
      <c r="L39" s="3">
        <f t="shared" si="7"/>
        <v>-1.3049089025860439</v>
      </c>
      <c r="M39" s="4">
        <f t="shared" si="4"/>
        <v>9.729971757250766E-2</v>
      </c>
      <c r="O39" s="7">
        <v>888807.36442421202</v>
      </c>
      <c r="Q39" s="3">
        <f t="shared" si="8"/>
        <v>-1.5112780067367049</v>
      </c>
      <c r="R39" s="4">
        <f t="shared" si="5"/>
        <v>9.1783671800493849E-2</v>
      </c>
    </row>
    <row r="40" spans="1:18" ht="23.1" customHeight="1">
      <c r="C40" s="8">
        <v>4</v>
      </c>
      <c r="E40" s="7">
        <v>14864708.1220716</v>
      </c>
      <c r="G40" s="3">
        <f t="shared" si="6"/>
        <v>-2.387012384932985</v>
      </c>
      <c r="H40" s="4">
        <f t="shared" si="3"/>
        <v>-1.3502662024926448</v>
      </c>
      <c r="J40" s="7">
        <v>116129</v>
      </c>
      <c r="L40" s="3">
        <f t="shared" si="7"/>
        <v>-1.0109534160167022</v>
      </c>
      <c r="M40" s="4">
        <f t="shared" si="4"/>
        <v>-0.10322669442317522</v>
      </c>
      <c r="O40" s="7">
        <v>887213.06602101994</v>
      </c>
      <c r="Q40" s="3">
        <f t="shared" si="8"/>
        <v>-1.3917899883977847</v>
      </c>
      <c r="R40" s="4">
        <f t="shared" si="5"/>
        <v>-0.17937502174331099</v>
      </c>
    </row>
    <row r="41" spans="1:18" ht="23.1" customHeight="1">
      <c r="A41" s="8">
        <v>2024</v>
      </c>
      <c r="C41" s="8">
        <v>1</v>
      </c>
      <c r="E41" s="7">
        <v>14605813.857218301</v>
      </c>
      <c r="G41" s="3">
        <f t="shared" si="6"/>
        <v>-2.23360389935231</v>
      </c>
      <c r="H41" s="4">
        <f t="shared" si="3"/>
        <v>-1.7416706922679825</v>
      </c>
      <c r="J41" s="7">
        <v>115656</v>
      </c>
      <c r="L41" s="3">
        <f t="shared" si="7"/>
        <v>-0.51695811865092312</v>
      </c>
      <c r="M41" s="4">
        <f t="shared" si="4"/>
        <v>-0.40730566869602303</v>
      </c>
      <c r="O41" s="7">
        <v>879170.79113795504</v>
      </c>
      <c r="Q41" s="3">
        <f t="shared" si="8"/>
        <v>-1.2648128244610035</v>
      </c>
      <c r="R41" s="4">
        <f t="shared" si="5"/>
        <v>-0.9064648832476041</v>
      </c>
    </row>
    <row r="42" spans="1:18" ht="23.1" customHeight="1">
      <c r="C42" s="8">
        <v>2</v>
      </c>
      <c r="E42" s="7">
        <v>14681524.488587599</v>
      </c>
      <c r="G42" s="3">
        <f t="shared" si="6"/>
        <v>-1.1456592239306285</v>
      </c>
      <c r="H42" s="4">
        <f t="shared" si="3"/>
        <v>0.51835955263719313</v>
      </c>
      <c r="J42" s="7">
        <v>115999</v>
      </c>
      <c r="L42" s="3">
        <f t="shared" si="7"/>
        <v>-0.11796514431355876</v>
      </c>
      <c r="M42" s="4">
        <f t="shared" si="4"/>
        <v>0.29656913605866642</v>
      </c>
      <c r="O42" s="7">
        <v>884372.99517643696</v>
      </c>
      <c r="Q42" s="3">
        <f t="shared" si="8"/>
        <v>-0.40758654635327796</v>
      </c>
      <c r="R42" s="4">
        <f t="shared" si="5"/>
        <v>0.59171711468581911</v>
      </c>
    </row>
    <row r="43" spans="1:18" ht="23.1" customHeight="1">
      <c r="C43" s="8">
        <v>3</v>
      </c>
      <c r="E43" s="7">
        <v>15412643.8204016</v>
      </c>
      <c r="G43" s="3">
        <f t="shared" si="6"/>
        <v>2.2861126846343005</v>
      </c>
      <c r="H43" s="4">
        <f t="shared" si="3"/>
        <v>4.979859771254147</v>
      </c>
      <c r="J43" s="7">
        <v>117391</v>
      </c>
      <c r="L43" s="3">
        <f t="shared" si="7"/>
        <v>0.98237404192724753</v>
      </c>
      <c r="M43" s="4">
        <f t="shared" si="4"/>
        <v>1.2000103449167687</v>
      </c>
      <c r="O43" s="7">
        <v>907687.09833418299</v>
      </c>
      <c r="Q43" s="3">
        <f t="shared" si="8"/>
        <v>2.1241648827023063</v>
      </c>
      <c r="R43" s="4">
        <f t="shared" si="5"/>
        <v>2.6362296547843833</v>
      </c>
    </row>
    <row r="44" spans="1:18" ht="23.1" customHeight="1">
      <c r="C44" s="8">
        <v>4</v>
      </c>
      <c r="E44" s="7">
        <v>15317627.362154899</v>
      </c>
      <c r="G44" s="3">
        <f t="shared" si="6"/>
        <v>3.0469433800102141</v>
      </c>
      <c r="H44" s="4">
        <f t="shared" si="3"/>
        <v>-0.61648383855421596</v>
      </c>
      <c r="J44" s="7">
        <v>117273</v>
      </c>
      <c r="L44" s="3">
        <f t="shared" si="7"/>
        <v>0.98511138475316784</v>
      </c>
      <c r="M44" s="4">
        <f t="shared" si="4"/>
        <v>-0.10051877912276019</v>
      </c>
      <c r="O44" s="7">
        <v>906456.77536470303</v>
      </c>
      <c r="Q44" s="3">
        <f t="shared" si="8"/>
        <v>2.1690065307522488</v>
      </c>
      <c r="R44" s="4">
        <f t="shared" si="5"/>
        <v>-0.13554483386817306</v>
      </c>
    </row>
    <row r="45" spans="1:18" ht="23.1" customHeight="1">
      <c r="A45" s="8">
        <v>2025</v>
      </c>
      <c r="C45" s="8" t="s">
        <v>20</v>
      </c>
      <c r="E45" s="7">
        <v>15388505.996198986</v>
      </c>
      <c r="G45" s="3">
        <f t="shared" si="6"/>
        <v>5.3587711484757383</v>
      </c>
      <c r="H45" s="4">
        <f t="shared" si="3"/>
        <v>0.46272593247180804</v>
      </c>
      <c r="J45" s="7">
        <v>118330</v>
      </c>
      <c r="L45" s="3">
        <f t="shared" si="7"/>
        <v>2.3120287749878843</v>
      </c>
      <c r="M45" s="4">
        <f t="shared" si="4"/>
        <v>0.90131573337426385</v>
      </c>
      <c r="O45" s="7">
        <v>916746.38761184504</v>
      </c>
      <c r="Q45" s="3">
        <f t="shared" si="8"/>
        <v>4.2739814439528789</v>
      </c>
      <c r="R45" s="4">
        <f t="shared" si="5"/>
        <v>1.1351464875974937</v>
      </c>
    </row>
    <row r="46" spans="1:18" ht="23.1" customHeight="1" thickBot="1">
      <c r="A46" s="27"/>
      <c r="B46" s="23"/>
      <c r="C46" s="27" t="s">
        <v>19</v>
      </c>
      <c r="D46" s="23"/>
      <c r="E46" s="24">
        <v>15412224.855907245</v>
      </c>
      <c r="F46" s="23"/>
      <c r="G46" s="32">
        <f t="shared" si="6"/>
        <v>4.9770060860344634</v>
      </c>
      <c r="H46" s="33">
        <f t="shared" si="3"/>
        <v>0.15413360929330544</v>
      </c>
      <c r="I46" s="23"/>
      <c r="J46" s="24">
        <v>118307</v>
      </c>
      <c r="K46" s="23"/>
      <c r="L46" s="32">
        <f t="shared" si="7"/>
        <v>1.9896723247614156</v>
      </c>
      <c r="M46" s="33">
        <f t="shared" si="4"/>
        <v>-1.9437167244151787E-2</v>
      </c>
      <c r="N46" s="23"/>
      <c r="O46" s="24">
        <v>930586.8851838744</v>
      </c>
      <c r="P46" s="25"/>
      <c r="Q46" s="32">
        <f t="shared" si="8"/>
        <v>5.2256107162360399</v>
      </c>
      <c r="R46" s="33">
        <f t="shared" si="5"/>
        <v>1.5097411627750468</v>
      </c>
    </row>
  </sheetData>
  <sheetProtection algorithmName="SHA-512" hashValue="U3ewWvuQzV7lIy1qBa5OQp3ldgUrKd3gxplIH41hK3aqiUIYFIl2iFpo85dmvpw4AIelmL6hwSdaE5SYUJaHwg==" saltValue="JxoQMAtYEPzHMx0xobFy/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001C-39B9-4370-AFF0-FF943B5DD022}">
  <sheetPr>
    <tabColor rgb="FF002060"/>
  </sheetPr>
  <dimension ref="A2:S48"/>
  <sheetViews>
    <sheetView view="pageBreakPreview" topLeftCell="A31" zoomScaleNormal="100" zoomScaleSheetLayoutView="100" workbookViewId="0">
      <selection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26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27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1412282726.422904</v>
      </c>
      <c r="F14" s="5"/>
      <c r="G14" s="29"/>
      <c r="H14" s="5"/>
      <c r="I14" s="5"/>
      <c r="J14" s="34">
        <f>J24</f>
        <v>2867716.2672251482</v>
      </c>
      <c r="K14" s="5"/>
      <c r="L14" s="29"/>
      <c r="M14" s="5"/>
      <c r="N14" s="5"/>
      <c r="O14" s="34">
        <f>+O21+O22+O23+O24</f>
        <v>59987276.168730497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1312295752.8173902</v>
      </c>
      <c r="F15" s="5"/>
      <c r="G15" s="29">
        <f t="shared" ref="G15:G16" si="0">((E15/E14)-1)*100</f>
        <v>-7.079812826059662</v>
      </c>
      <c r="H15" s="5"/>
      <c r="I15" s="5"/>
      <c r="J15" s="34">
        <f>J28</f>
        <v>2768780.508178744</v>
      </c>
      <c r="K15" s="5"/>
      <c r="L15" s="29">
        <f t="shared" ref="L15:L16" si="1">((J15/J14)-1)*100</f>
        <v>-3.4499842323011953</v>
      </c>
      <c r="M15" s="5"/>
      <c r="N15" s="5"/>
      <c r="O15" s="34">
        <f>+O25+O26+O27+O28</f>
        <v>59328034.435431808</v>
      </c>
      <c r="P15" s="1"/>
      <c r="Q15" s="29">
        <f t="shared" ref="Q15:Q16" si="2">((O15/O14)-1)*100</f>
        <v>-1.098969273824657</v>
      </c>
      <c r="R15" s="5"/>
    </row>
    <row r="16" spans="1:19" ht="23.1" customHeight="1">
      <c r="A16" s="8">
        <v>2021</v>
      </c>
      <c r="E16" s="34">
        <f>+E29+E30+E31+E32</f>
        <v>1354783446.0467005</v>
      </c>
      <c r="F16" s="5"/>
      <c r="G16" s="29">
        <f t="shared" si="0"/>
        <v>3.237661414211912</v>
      </c>
      <c r="H16" s="5"/>
      <c r="I16" s="5"/>
      <c r="J16" s="34">
        <f>J32</f>
        <v>2811622.8792716577</v>
      </c>
      <c r="K16" s="5"/>
      <c r="L16" s="29">
        <f t="shared" si="1"/>
        <v>1.547337210962052</v>
      </c>
      <c r="M16" s="5"/>
      <c r="N16" s="5"/>
      <c r="O16" s="34">
        <f>+O29+O30+O31+O32</f>
        <v>59518620.996402763</v>
      </c>
      <c r="P16" s="1"/>
      <c r="Q16" s="29">
        <f t="shared" si="2"/>
        <v>0.32124199425209721</v>
      </c>
      <c r="R16" s="5"/>
    </row>
    <row r="17" spans="1:18" ht="23.1" customHeight="1">
      <c r="A17" s="8">
        <v>2022</v>
      </c>
      <c r="E17" s="34">
        <f>+E33+E34+E35+E36</f>
        <v>1631695132.0419421</v>
      </c>
      <c r="F17" s="5"/>
      <c r="G17" s="29">
        <f>((E17/E16)-1)*100</f>
        <v>20.439553406360144</v>
      </c>
      <c r="H17" s="5"/>
      <c r="I17" s="5"/>
      <c r="J17" s="34">
        <f>J36</f>
        <v>2885763</v>
      </c>
      <c r="K17" s="5"/>
      <c r="L17" s="29">
        <f>((J17/J16)-1)*100</f>
        <v>2.6369155435080227</v>
      </c>
      <c r="M17" s="5"/>
      <c r="N17" s="5"/>
      <c r="O17" s="34">
        <f>+O33+O34+O35+O36</f>
        <v>63847043.284976378</v>
      </c>
      <c r="P17" s="1"/>
      <c r="Q17" s="29">
        <f>((O17/O16)-1)*100</f>
        <v>7.2723833585378594</v>
      </c>
      <c r="R17" s="5"/>
    </row>
    <row r="18" spans="1:18" ht="23.1" customHeight="1">
      <c r="A18" s="8">
        <v>2023</v>
      </c>
      <c r="E18" s="34">
        <f>+E37+E38+E39+E40</f>
        <v>1759178221.4461775</v>
      </c>
      <c r="F18" s="5"/>
      <c r="G18" s="29">
        <f>((E18/E17)-1)*100</f>
        <v>7.8129233151967625</v>
      </c>
      <c r="H18" s="5"/>
      <c r="I18" s="5"/>
      <c r="J18" s="34">
        <f>J40</f>
        <v>2938138</v>
      </c>
      <c r="K18" s="5"/>
      <c r="L18" s="29">
        <f>((J18/J17)-1)*100</f>
        <v>1.8149446091033861</v>
      </c>
      <c r="M18" s="5"/>
      <c r="N18" s="5"/>
      <c r="O18" s="34">
        <f>+O37+O38+O39+O40</f>
        <v>66013006.863876574</v>
      </c>
      <c r="P18" s="1"/>
      <c r="Q18" s="29">
        <f>((O18/O17)-1)*100</f>
        <v>3.3924258156052378</v>
      </c>
      <c r="R18" s="5"/>
    </row>
    <row r="19" spans="1:18" ht="23.1" customHeight="1">
      <c r="A19" s="8">
        <v>2024</v>
      </c>
      <c r="E19" s="34">
        <f>+E41+E42+E43+E44</f>
        <v>1857699809.6035101</v>
      </c>
      <c r="F19" s="5"/>
      <c r="G19" s="29">
        <f>((E19/E18)-1)*100</f>
        <v>5.6004324608077694</v>
      </c>
      <c r="H19" s="5"/>
      <c r="I19" s="5"/>
      <c r="J19" s="34">
        <f>J44</f>
        <v>2987996</v>
      </c>
      <c r="K19" s="5"/>
      <c r="L19" s="29">
        <f>((J19/J18)-1)*100</f>
        <v>1.6969250593402929</v>
      </c>
      <c r="M19" s="5"/>
      <c r="N19" s="5"/>
      <c r="O19" s="34">
        <f>+O41+O42+O43+O44</f>
        <v>68222756.508302376</v>
      </c>
      <c r="P19" s="1"/>
      <c r="Q19" s="29">
        <f>((O19/O18)-1)*100</f>
        <v>3.3474458283387465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+'J3-DT'!E21+'J3-F&amp;B'!E21+'J3-Accom'!E21</f>
        <v>342027550.95306164</v>
      </c>
      <c r="G21" s="3">
        <f>(E21/E16-1)*100</f>
        <v>-74.754079557798818</v>
      </c>
      <c r="H21" s="4">
        <f>(E21/E19-1)*100</f>
        <v>-81.588653388188661</v>
      </c>
      <c r="J21" s="7">
        <f>+'J3-DT'!J21+'J3-F&amp;B'!J21+'J3-Accom'!J21</f>
        <v>2779668.5701865521</v>
      </c>
      <c r="L21" s="3">
        <f>(J21/J16-1)*100</f>
        <v>-1.1365076490408743</v>
      </c>
      <c r="M21" s="4">
        <f>(J21/J19-1)*100</f>
        <v>-6.9721455387975029</v>
      </c>
      <c r="O21" s="7">
        <f>+'J3-DT'!O21+'J3-F&amp;B'!O21+'J3-Accom'!O21</f>
        <v>14708688.21007083</v>
      </c>
      <c r="Q21" s="3">
        <f>(O21/O16-1)*100</f>
        <v>-75.287249664336457</v>
      </c>
      <c r="R21" s="4">
        <f>(O21/O19-1)*100</f>
        <v>-78.440202415038954</v>
      </c>
    </row>
    <row r="22" spans="1:18" ht="23.1" hidden="1" customHeight="1">
      <c r="C22" s="8">
        <v>2</v>
      </c>
      <c r="E22" s="7">
        <f>+'J3-DT'!E22+'J3-F&amp;B'!E22+'J3-Accom'!E22</f>
        <v>349343295.0382129</v>
      </c>
      <c r="G22" s="3">
        <f>(E22/E17-1)*100</f>
        <v>-78.590161349501827</v>
      </c>
      <c r="H22" s="4">
        <f t="shared" ref="H22:H46" si="3">(E22/E21-1)*100</f>
        <v>2.1389341486572899</v>
      </c>
      <c r="J22" s="7">
        <f>+'J3-DT'!J22+'J3-F&amp;B'!J22+'J3-Accom'!J22</f>
        <v>2827618.6682870998</v>
      </c>
      <c r="L22" s="3">
        <f>(J22/J17-1)*100</f>
        <v>-2.0148685707350289</v>
      </c>
      <c r="M22" s="4">
        <f t="shared" ref="M22:M46" si="4">(J22/J21-1)*100</f>
        <v>1.7250293295696606</v>
      </c>
      <c r="O22" s="7">
        <f>+'J3-DT'!O22+'J3-F&amp;B'!O22+'J3-Accom'!O22</f>
        <v>14928596.099199533</v>
      </c>
      <c r="Q22" s="3">
        <f>(O22/O17-1)*100</f>
        <v>-76.618187262694548</v>
      </c>
      <c r="R22" s="4">
        <f t="shared" ref="R22:R46" si="5">(O22/O21-1)*100</f>
        <v>1.4950883857755226</v>
      </c>
    </row>
    <row r="23" spans="1:18" ht="23.1" hidden="1" customHeight="1">
      <c r="C23" s="8">
        <v>3</v>
      </c>
      <c r="E23" s="7">
        <f>+'J3-DT'!E23+'J3-F&amp;B'!E23+'J3-Accom'!E23</f>
        <v>358594803.83223063</v>
      </c>
      <c r="G23" s="3">
        <f>(E23/E18-1)*100</f>
        <v>-79.61577744309281</v>
      </c>
      <c r="H23" s="4">
        <f t="shared" si="3"/>
        <v>2.6482571514663711</v>
      </c>
      <c r="J23" s="7">
        <f>+'J3-DT'!J23+'J3-F&amp;B'!J23+'J3-Accom'!J23</f>
        <v>2830720.5180393918</v>
      </c>
      <c r="L23" s="3">
        <f>(J23/J18-1)*100</f>
        <v>-3.6559712974886915</v>
      </c>
      <c r="M23" s="4">
        <f t="shared" si="4"/>
        <v>0.10969830504659051</v>
      </c>
      <c r="O23" s="7">
        <f>+'J3-DT'!O23+'J3-F&amp;B'!O23+'J3-Accom'!O23</f>
        <v>15072635.947884019</v>
      </c>
      <c r="Q23" s="3">
        <f>(O23/O18-1)*100</f>
        <v>-77.167172555910312</v>
      </c>
      <c r="R23" s="4">
        <f t="shared" si="5"/>
        <v>0.96485863591828647</v>
      </c>
    </row>
    <row r="24" spans="1:18" ht="23.1" hidden="1" customHeight="1">
      <c r="C24" s="8">
        <v>4</v>
      </c>
      <c r="E24" s="7">
        <f>+'J3-DT'!E24+'J3-F&amp;B'!E24+'J3-Accom'!E24</f>
        <v>362317076.59939885</v>
      </c>
      <c r="G24" s="3">
        <f>(E24/E19-1)*100</f>
        <v>-80.4964680124111</v>
      </c>
      <c r="H24" s="4">
        <f t="shared" si="3"/>
        <v>1.0380163703960665</v>
      </c>
      <c r="J24" s="7">
        <f>+'J3-DT'!J24+'J3-F&amp;B'!J24+'J3-Accom'!J24</f>
        <v>2867716.2672251482</v>
      </c>
      <c r="L24" s="3">
        <f>(J24/J19-1)*100</f>
        <v>-4.0254315191470047</v>
      </c>
      <c r="M24" s="4">
        <f t="shared" si="4"/>
        <v>1.3069375429327179</v>
      </c>
      <c r="O24" s="7">
        <f>+'J3-DT'!O24+'J3-F&amp;B'!O24+'J3-Accom'!O24</f>
        <v>15277355.911576113</v>
      </c>
      <c r="Q24" s="3">
        <f>(O24/O19-1)*100</f>
        <v>-77.606656937532364</v>
      </c>
      <c r="R24" s="4">
        <f t="shared" si="5"/>
        <v>1.3582227050394025</v>
      </c>
    </row>
    <row r="25" spans="1:18" ht="23.1" customHeight="1">
      <c r="A25" s="8">
        <v>2020</v>
      </c>
      <c r="C25" s="8">
        <v>1</v>
      </c>
      <c r="E25" s="7">
        <f>+'J3-DT'!E25+'J3-F&amp;B'!E25+'J3-Accom'!E25</f>
        <v>347296889.33795404</v>
      </c>
      <c r="G25" s="3">
        <f t="shared" ref="G25:G46" si="6">(E25/E21-1)*100</f>
        <v>1.5406181081639048</v>
      </c>
      <c r="H25" s="4">
        <f t="shared" si="3"/>
        <v>-4.1455918673278802</v>
      </c>
      <c r="J25" s="7">
        <f>+'J3-DT'!J25+'J3-F&amp;B'!J25+'J3-Accom'!J25</f>
        <v>2810376.358123438</v>
      </c>
      <c r="L25" s="3">
        <f t="shared" ref="L25:L46" si="7">(J25/J21-1)*100</f>
        <v>1.1047283933862895</v>
      </c>
      <c r="M25" s="4">
        <f t="shared" si="4"/>
        <v>-1.9994972918709775</v>
      </c>
      <c r="O25" s="7">
        <f>+'J3-DT'!O25+'J3-F&amp;B'!O25+'J3-Accom'!O25</f>
        <v>14984510.864815636</v>
      </c>
      <c r="Q25" s="3">
        <f t="shared" ref="Q25:Q46" si="8">(O25/O21-1)*100</f>
        <v>1.8752362604025796</v>
      </c>
      <c r="R25" s="4">
        <f t="shared" si="5"/>
        <v>-1.9168568727169544</v>
      </c>
    </row>
    <row r="26" spans="1:18" ht="23.1" customHeight="1">
      <c r="C26" s="8">
        <v>2</v>
      </c>
      <c r="E26" s="7">
        <f>+'J3-DT'!E26+'J3-F&amp;B'!E26+'J3-Accom'!E26</f>
        <v>266496798.08090326</v>
      </c>
      <c r="G26" s="3">
        <f t="shared" si="6"/>
        <v>-23.71492401142191</v>
      </c>
      <c r="H26" s="4">
        <f t="shared" si="3"/>
        <v>-23.265423255324446</v>
      </c>
      <c r="J26" s="7">
        <f>+'J3-DT'!J26+'J3-F&amp;B'!J26+'J3-Accom'!J26</f>
        <v>2731161.4063471449</v>
      </c>
      <c r="L26" s="3">
        <f t="shared" si="7"/>
        <v>-3.4112542480272401</v>
      </c>
      <c r="M26" s="4">
        <f t="shared" si="4"/>
        <v>-2.818659911770216</v>
      </c>
      <c r="O26" s="7">
        <f>+'J3-DT'!O26+'J3-F&amp;B'!O26+'J3-Accom'!O26</f>
        <v>14412570.180282654</v>
      </c>
      <c r="Q26" s="3">
        <f t="shared" si="8"/>
        <v>-3.4566272373364626</v>
      </c>
      <c r="R26" s="4">
        <f t="shared" si="5"/>
        <v>-3.8168792407894059</v>
      </c>
    </row>
    <row r="27" spans="1:18" ht="23.1" customHeight="1">
      <c r="C27" s="8">
        <v>3</v>
      </c>
      <c r="E27" s="7">
        <f>+'J3-DT'!E27+'J3-F&amp;B'!E27+'J3-Accom'!E27</f>
        <v>346244848.8815456</v>
      </c>
      <c r="G27" s="3">
        <f t="shared" si="6"/>
        <v>-3.4439860306684666</v>
      </c>
      <c r="H27" s="4">
        <f t="shared" si="3"/>
        <v>29.924581223836078</v>
      </c>
      <c r="J27" s="7">
        <f>+'J3-DT'!J27+'J3-F&amp;B'!J27+'J3-Accom'!J27</f>
        <v>2772741.7333788807</v>
      </c>
      <c r="L27" s="3">
        <f t="shared" si="7"/>
        <v>-2.0481988345733337</v>
      </c>
      <c r="M27" s="4">
        <f t="shared" si="4"/>
        <v>1.5224412198819204</v>
      </c>
      <c r="O27" s="7">
        <f>+'J3-DT'!O27+'J3-F&amp;B'!O27+'J3-Accom'!O27</f>
        <v>14937617.998509953</v>
      </c>
      <c r="Q27" s="3">
        <f t="shared" si="8"/>
        <v>-0.89578193118252658</v>
      </c>
      <c r="R27" s="4">
        <f t="shared" si="5"/>
        <v>3.6429853361310771</v>
      </c>
    </row>
    <row r="28" spans="1:18" ht="23.1" customHeight="1">
      <c r="C28" s="8">
        <v>4</v>
      </c>
      <c r="E28" s="7">
        <f>+'J3-DT'!E28+'J3-F&amp;B'!E28+'J3-Accom'!E28</f>
        <v>352257216.51698726</v>
      </c>
      <c r="G28" s="3">
        <f t="shared" si="6"/>
        <v>-2.7765349005435924</v>
      </c>
      <c r="H28" s="4">
        <f t="shared" si="3"/>
        <v>1.7364496987790856</v>
      </c>
      <c r="J28" s="7">
        <f>+'J3-DT'!J28+'J3-F&amp;B'!J28+'J3-Accom'!J28</f>
        <v>2768780.508178744</v>
      </c>
      <c r="L28" s="3">
        <f t="shared" si="7"/>
        <v>-3.4499842323011953</v>
      </c>
      <c r="M28" s="4">
        <f t="shared" si="4"/>
        <v>-0.14286311460063317</v>
      </c>
      <c r="O28" s="7">
        <f>+'J3-DT'!O28+'J3-F&amp;B'!O28+'J3-Accom'!O28</f>
        <v>14993335.391823566</v>
      </c>
      <c r="Q28" s="3">
        <f t="shared" si="8"/>
        <v>-1.8590947373120725</v>
      </c>
      <c r="R28" s="4">
        <f t="shared" si="5"/>
        <v>0.37300052337105871</v>
      </c>
    </row>
    <row r="29" spans="1:18" ht="23.1" customHeight="1">
      <c r="A29" s="8">
        <v>2021</v>
      </c>
      <c r="C29" s="8">
        <v>1</v>
      </c>
      <c r="E29" s="7">
        <f>+'J3-DT'!E29+'J3-F&amp;B'!E29+'J3-Accom'!E29</f>
        <v>346685477.94541258</v>
      </c>
      <c r="G29" s="3">
        <f t="shared" si="6"/>
        <v>-0.17604862332829541</v>
      </c>
      <c r="H29" s="4">
        <f t="shared" si="3"/>
        <v>-1.5817244644882988</v>
      </c>
      <c r="J29" s="7">
        <f>+'J3-DT'!J29+'J3-F&amp;B'!J29+'J3-Accom'!J29</f>
        <v>2761740.1448592246</v>
      </c>
      <c r="L29" s="3">
        <f t="shared" si="7"/>
        <v>-1.7305943071869945</v>
      </c>
      <c r="M29" s="4">
        <f t="shared" si="4"/>
        <v>-0.25427668602558962</v>
      </c>
      <c r="O29" s="7">
        <f>+'J3-DT'!O29+'J3-F&amp;B'!O29+'J3-Accom'!O29</f>
        <v>14842509.476408649</v>
      </c>
      <c r="Q29" s="3">
        <f t="shared" si="8"/>
        <v>-0.94765447926907775</v>
      </c>
      <c r="R29" s="4">
        <f t="shared" si="5"/>
        <v>-1.0059530549631268</v>
      </c>
    </row>
    <row r="30" spans="1:18" ht="23.1" customHeight="1">
      <c r="C30" s="8">
        <v>2</v>
      </c>
      <c r="E30" s="7">
        <f>+'J3-DT'!E30+'J3-F&amp;B'!E30+'J3-Accom'!E30</f>
        <v>324569394.15227258</v>
      </c>
      <c r="G30" s="3">
        <f t="shared" si="6"/>
        <v>21.791104617226821</v>
      </c>
      <c r="H30" s="4">
        <f t="shared" si="3"/>
        <v>-6.3792933941762335</v>
      </c>
      <c r="J30" s="7">
        <f>+'J3-DT'!J30+'J3-F&amp;B'!J30+'J3-Accom'!J30</f>
        <v>2725103.2434569057</v>
      </c>
      <c r="L30" s="3">
        <f t="shared" si="7"/>
        <v>-0.22181636267121219</v>
      </c>
      <c r="M30" s="4">
        <f t="shared" si="4"/>
        <v>-1.3265875672812899</v>
      </c>
      <c r="O30" s="7">
        <f>+'J3-DT'!O30+'J3-F&amp;B'!O30+'J3-Accom'!O30</f>
        <v>14421903.82014817</v>
      </c>
      <c r="Q30" s="3">
        <f t="shared" si="8"/>
        <v>6.4760412256559263E-2</v>
      </c>
      <c r="R30" s="4">
        <f t="shared" si="5"/>
        <v>-2.8337907206932189</v>
      </c>
    </row>
    <row r="31" spans="1:18" ht="23.1" customHeight="1">
      <c r="C31" s="8">
        <v>3</v>
      </c>
      <c r="E31" s="7">
        <f>+'J3-DT'!E31+'J3-F&amp;B'!E31+'J3-Accom'!E31</f>
        <v>313321910.03739333</v>
      </c>
      <c r="G31" s="3">
        <f t="shared" si="6"/>
        <v>-9.5085714489331234</v>
      </c>
      <c r="H31" s="4">
        <f t="shared" si="3"/>
        <v>-3.465355735175224</v>
      </c>
      <c r="J31" s="7">
        <f>+'J3-DT'!J31+'J3-F&amp;B'!J31+'J3-Accom'!J31</f>
        <v>2763825.5855092504</v>
      </c>
      <c r="L31" s="3">
        <f t="shared" si="7"/>
        <v>-0.32156431168095523</v>
      </c>
      <c r="M31" s="4">
        <f t="shared" si="4"/>
        <v>1.4209495418318063</v>
      </c>
      <c r="O31" s="7">
        <f>+'J3-DT'!O31+'J3-F&amp;B'!O31+'J3-Accom'!O31</f>
        <v>14852777.639427332</v>
      </c>
      <c r="Q31" s="3">
        <f t="shared" si="8"/>
        <v>-0.56796444447222427</v>
      </c>
      <c r="R31" s="4">
        <f t="shared" si="5"/>
        <v>2.9876348133538899</v>
      </c>
    </row>
    <row r="32" spans="1:18" ht="23.1" customHeight="1">
      <c r="C32" s="8">
        <v>4</v>
      </c>
      <c r="E32" s="7">
        <f>+'J3-DT'!E32+'J3-F&amp;B'!E32+'J3-Accom'!E32</f>
        <v>370206663.91162193</v>
      </c>
      <c r="G32" s="3">
        <f t="shared" si="6"/>
        <v>5.0955513621873783</v>
      </c>
      <c r="H32" s="4">
        <f t="shared" si="3"/>
        <v>18.155370579554962</v>
      </c>
      <c r="J32" s="7">
        <f>+'J3-DT'!J32+'J3-F&amp;B'!J32+'J3-Accom'!J32</f>
        <v>2811622.8792716577</v>
      </c>
      <c r="L32" s="3">
        <f t="shared" si="7"/>
        <v>1.547337210962052</v>
      </c>
      <c r="M32" s="4">
        <f t="shared" si="4"/>
        <v>1.7293889315233457</v>
      </c>
      <c r="O32" s="7">
        <f>+'J3-DT'!O32+'J3-F&amp;B'!O32+'J3-Accom'!O32</f>
        <v>15401430.060418611</v>
      </c>
      <c r="Q32" s="3">
        <f t="shared" si="8"/>
        <v>2.7218404573114308</v>
      </c>
      <c r="R32" s="4">
        <f t="shared" si="5"/>
        <v>3.6939381596534426</v>
      </c>
    </row>
    <row r="33" spans="1:18" ht="23.1" customHeight="1">
      <c r="A33" s="8">
        <v>2022</v>
      </c>
      <c r="C33" s="8">
        <v>1</v>
      </c>
      <c r="E33" s="7">
        <f>+'J3-DT'!E33+'J3-F&amp;B'!E33+'J3-Accom'!E33</f>
        <v>378710939.29716939</v>
      </c>
      <c r="G33" s="3">
        <f t="shared" si="6"/>
        <v>9.2376125880875293</v>
      </c>
      <c r="H33" s="4">
        <f t="shared" si="3"/>
        <v>2.2971697202019081</v>
      </c>
      <c r="J33" s="7">
        <f>+'J3-DT'!J33+'J3-F&amp;B'!J33+'J3-Accom'!J33</f>
        <v>2835079.9851509291</v>
      </c>
      <c r="L33" s="3">
        <f t="shared" si="7"/>
        <v>2.6555662895447085</v>
      </c>
      <c r="M33" s="4">
        <f t="shared" si="4"/>
        <v>0.83429061742974486</v>
      </c>
      <c r="O33" s="7">
        <f>+'J3-DT'!O33+'J3-F&amp;B'!O33+'J3-Accom'!O33</f>
        <v>15631902.070641404</v>
      </c>
      <c r="Q33" s="3">
        <f t="shared" si="8"/>
        <v>5.318457741175453</v>
      </c>
      <c r="R33" s="4">
        <f t="shared" si="5"/>
        <v>1.4964325346326302</v>
      </c>
    </row>
    <row r="34" spans="1:18" ht="23.1" customHeight="1">
      <c r="C34" s="8">
        <v>2</v>
      </c>
      <c r="E34" s="7">
        <f>+'J3-DT'!E34+'J3-F&amp;B'!E34+'J3-Accom'!E34</f>
        <v>409345954.28172201</v>
      </c>
      <c r="G34" s="3">
        <f t="shared" si="6"/>
        <v>26.119702491010678</v>
      </c>
      <c r="H34" s="4">
        <f t="shared" si="3"/>
        <v>8.0892870539748927</v>
      </c>
      <c r="J34" s="7">
        <f>+'J3-DT'!J34+'J3-F&amp;B'!J34+'J3-Accom'!J34</f>
        <v>2860229</v>
      </c>
      <c r="L34" s="3">
        <f t="shared" si="7"/>
        <v>4.9585554920730912</v>
      </c>
      <c r="M34" s="4">
        <f t="shared" si="4"/>
        <v>0.88706544368384321</v>
      </c>
      <c r="O34" s="7">
        <f>+'J3-DT'!O34+'J3-F&amp;B'!O34+'J3-Accom'!O34</f>
        <v>15932379.580092117</v>
      </c>
      <c r="Q34" s="3">
        <f t="shared" si="8"/>
        <v>10.473483797844585</v>
      </c>
      <c r="R34" s="4">
        <f t="shared" si="5"/>
        <v>1.9222069591585234</v>
      </c>
    </row>
    <row r="35" spans="1:18" ht="23.1" customHeight="1">
      <c r="C35" s="8">
        <v>3</v>
      </c>
      <c r="E35" s="7">
        <f>+'J3-DT'!E35+'J3-F&amp;B'!E35+'J3-Accom'!E35</f>
        <v>417847799.92371935</v>
      </c>
      <c r="G35" s="3">
        <f t="shared" si="6"/>
        <v>33.360542795698954</v>
      </c>
      <c r="H35" s="4">
        <f t="shared" si="3"/>
        <v>2.0769340830338656</v>
      </c>
      <c r="J35" s="7">
        <f>+'J3-DT'!J35+'J3-F&amp;B'!J35+'J3-Accom'!J35</f>
        <v>2870606</v>
      </c>
      <c r="L35" s="3">
        <f t="shared" si="7"/>
        <v>3.8635004701671471</v>
      </c>
      <c r="M35" s="4">
        <f t="shared" si="4"/>
        <v>0.36280311821186295</v>
      </c>
      <c r="O35" s="7">
        <f>+'J3-DT'!O35+'J3-F&amp;B'!O35+'J3-Accom'!O35</f>
        <v>16065542.40015593</v>
      </c>
      <c r="Q35" s="3">
        <f t="shared" si="8"/>
        <v>8.1652387867792608</v>
      </c>
      <c r="R35" s="4">
        <f t="shared" si="5"/>
        <v>0.83579994685918368</v>
      </c>
    </row>
    <row r="36" spans="1:18" ht="23.1" customHeight="1">
      <c r="C36" s="8">
        <v>4</v>
      </c>
      <c r="E36" s="7">
        <f>+'J3-DT'!E36+'J3-F&amp;B'!E36+'J3-Accom'!E36</f>
        <v>425790438.53933132</v>
      </c>
      <c r="G36" s="3">
        <f t="shared" si="6"/>
        <v>15.014255562125346</v>
      </c>
      <c r="H36" s="4">
        <f t="shared" si="3"/>
        <v>1.9008449050256893</v>
      </c>
      <c r="J36" s="7">
        <f>+'J3-DT'!J36+'J3-F&amp;B'!J36+'J3-Accom'!J36</f>
        <v>2885763</v>
      </c>
      <c r="L36" s="3">
        <f t="shared" si="7"/>
        <v>2.6369155435080227</v>
      </c>
      <c r="M36" s="4">
        <f t="shared" si="4"/>
        <v>0.52800697831747456</v>
      </c>
      <c r="O36" s="7">
        <f>+'J3-DT'!O36+'J3-F&amp;B'!O36+'J3-Accom'!O36</f>
        <v>16217219.234086925</v>
      </c>
      <c r="Q36" s="3">
        <f t="shared" si="8"/>
        <v>5.2968404262983215</v>
      </c>
      <c r="R36" s="4">
        <f t="shared" si="5"/>
        <v>0.94411274859615979</v>
      </c>
    </row>
    <row r="37" spans="1:18" ht="23.1" customHeight="1">
      <c r="A37" s="8">
        <v>2023</v>
      </c>
      <c r="C37" s="8">
        <v>1</v>
      </c>
      <c r="E37" s="7">
        <f>+'J3-DT'!E37+'J3-F&amp;B'!E37+'J3-Accom'!E37</f>
        <v>428230534.31586868</v>
      </c>
      <c r="G37" s="3">
        <f t="shared" si="6"/>
        <v>13.075829050673903</v>
      </c>
      <c r="H37" s="4">
        <f t="shared" si="3"/>
        <v>0.57307434730289319</v>
      </c>
      <c r="J37" s="7">
        <f>+'J3-DT'!J37+'J3-F&amp;B'!J37+'J3-Accom'!J37</f>
        <v>2891147.8960000002</v>
      </c>
      <c r="L37" s="3">
        <f t="shared" si="7"/>
        <v>1.9776482900917713</v>
      </c>
      <c r="M37" s="4">
        <f t="shared" si="4"/>
        <v>0.18660215686459036</v>
      </c>
      <c r="O37" s="7">
        <f>+'J3-DT'!O37+'J3-F&amp;B'!O37+'J3-Accom'!O37</f>
        <v>16271884.087525053</v>
      </c>
      <c r="Q37" s="3">
        <f t="shared" si="8"/>
        <v>4.0940764213563741</v>
      </c>
      <c r="R37" s="4">
        <f t="shared" si="5"/>
        <v>0.33707908026074929</v>
      </c>
    </row>
    <row r="38" spans="1:18" ht="23.1" customHeight="1">
      <c r="C38" s="8">
        <v>2</v>
      </c>
      <c r="E38" s="7">
        <f>+'J3-DT'!E38+'J3-F&amp;B'!E38+'J3-Accom'!E38</f>
        <v>433510136.21079028</v>
      </c>
      <c r="G38" s="3">
        <f t="shared" si="6"/>
        <v>5.9031197636896238</v>
      </c>
      <c r="H38" s="4">
        <f t="shared" si="3"/>
        <v>1.232887772320157</v>
      </c>
      <c r="J38" s="7">
        <f>+'J3-DT'!J38+'J3-F&amp;B'!J38+'J3-Accom'!J38</f>
        <v>2902743</v>
      </c>
      <c r="L38" s="3">
        <f t="shared" si="7"/>
        <v>1.4863844818019833</v>
      </c>
      <c r="M38" s="4">
        <f t="shared" si="4"/>
        <v>0.40105537375110245</v>
      </c>
      <c r="O38" s="7">
        <f>+'J3-DT'!O38+'J3-F&amp;B'!O38+'J3-Accom'!O38</f>
        <v>16405852.962806258</v>
      </c>
      <c r="Q38" s="3">
        <f t="shared" si="8"/>
        <v>2.9717681551207686</v>
      </c>
      <c r="R38" s="4">
        <f t="shared" si="5"/>
        <v>0.82331507870014864</v>
      </c>
    </row>
    <row r="39" spans="1:18" ht="23.1" customHeight="1">
      <c r="C39" s="8">
        <v>3</v>
      </c>
      <c r="E39" s="7">
        <f>+'J3-DT'!E39+'J3-F&amp;B'!E39+'J3-Accom'!E39</f>
        <v>446567209.41103321</v>
      </c>
      <c r="G39" s="3">
        <f t="shared" si="6"/>
        <v>6.8731747522798425</v>
      </c>
      <c r="H39" s="4">
        <f t="shared" si="3"/>
        <v>3.0119418462441816</v>
      </c>
      <c r="J39" s="7">
        <f>+'J3-DT'!J39+'J3-F&amp;B'!J39+'J3-Accom'!J39</f>
        <v>2921654</v>
      </c>
      <c r="L39" s="3">
        <f t="shared" si="7"/>
        <v>1.7783004703536553</v>
      </c>
      <c r="M39" s="4">
        <f t="shared" si="4"/>
        <v>0.65148723121544183</v>
      </c>
      <c r="O39" s="7">
        <f>+'J3-DT'!O39+'J3-F&amp;B'!O39+'J3-Accom'!O39</f>
        <v>16614773.999142339</v>
      </c>
      <c r="Q39" s="3">
        <f t="shared" si="8"/>
        <v>3.4186931589753167</v>
      </c>
      <c r="R39" s="4">
        <f t="shared" si="5"/>
        <v>1.2734542776271729</v>
      </c>
    </row>
    <row r="40" spans="1:18" ht="23.1" customHeight="1">
      <c r="C40" s="8">
        <v>4</v>
      </c>
      <c r="E40" s="7">
        <f>+'J3-DT'!E40+'J3-F&amp;B'!E40+'J3-Accom'!E40</f>
        <v>450870341.50848544</v>
      </c>
      <c r="G40" s="3">
        <f t="shared" si="6"/>
        <v>5.8901987219793783</v>
      </c>
      <c r="H40" s="4">
        <f t="shared" si="3"/>
        <v>0.96360234400718614</v>
      </c>
      <c r="J40" s="7">
        <f>+'J3-DT'!J40+'J3-F&amp;B'!J40+'J3-Accom'!J40</f>
        <v>2938138</v>
      </c>
      <c r="L40" s="3">
        <f t="shared" si="7"/>
        <v>1.8149446091033861</v>
      </c>
      <c r="M40" s="4">
        <f t="shared" si="4"/>
        <v>0.56420096287923549</v>
      </c>
      <c r="O40" s="7">
        <f>+'J3-DT'!O40+'J3-F&amp;B'!O40+'J3-Accom'!O40</f>
        <v>16720495.814402925</v>
      </c>
      <c r="Q40" s="3">
        <f t="shared" si="8"/>
        <v>3.1033469613468867</v>
      </c>
      <c r="R40" s="4">
        <f t="shared" si="5"/>
        <v>0.6363120874592898</v>
      </c>
    </row>
    <row r="41" spans="1:18" ht="23.1" customHeight="1">
      <c r="A41" s="8">
        <v>2024</v>
      </c>
      <c r="C41" s="8">
        <v>1</v>
      </c>
      <c r="E41" s="7">
        <f>+'J3-DT'!E41+'J3-F&amp;B'!E41+'J3-Accom'!E41</f>
        <v>451561520.75487804</v>
      </c>
      <c r="G41" s="3">
        <f t="shared" si="6"/>
        <v>5.4482304668634685</v>
      </c>
      <c r="H41" s="4">
        <f t="shared" si="3"/>
        <v>0.15329889388602247</v>
      </c>
      <c r="J41" s="7">
        <f>+'J3-DT'!J41+'J3-F&amp;B'!J41+'J3-Accom'!J41</f>
        <v>2937728</v>
      </c>
      <c r="L41" s="3">
        <f t="shared" si="7"/>
        <v>1.6111283709991042</v>
      </c>
      <c r="M41" s="4">
        <f t="shared" si="4"/>
        <v>-1.3954416028105765E-2</v>
      </c>
      <c r="O41" s="7">
        <f>+'J3-DT'!O41+'J3-F&amp;B'!O41+'J3-Accom'!O41</f>
        <v>16773309.728421835</v>
      </c>
      <c r="Q41" s="3">
        <f t="shared" si="8"/>
        <v>3.0815462929778548</v>
      </c>
      <c r="R41" s="4">
        <f t="shared" si="5"/>
        <v>0.31586332489863533</v>
      </c>
    </row>
    <row r="42" spans="1:18" ht="23.1" customHeight="1">
      <c r="C42" s="8">
        <v>2</v>
      </c>
      <c r="E42" s="7">
        <f>+'J3-DT'!E42+'J3-F&amp;B'!E42+'J3-Accom'!E42</f>
        <v>461421482.59495693</v>
      </c>
      <c r="G42" s="3">
        <f t="shared" si="6"/>
        <v>6.4384530032292053</v>
      </c>
      <c r="H42" s="4">
        <f t="shared" si="3"/>
        <v>2.1835256962541738</v>
      </c>
      <c r="J42" s="7">
        <f>+'J3-DT'!J42+'J3-F&amp;B'!J42+'J3-Accom'!J42</f>
        <v>2952159</v>
      </c>
      <c r="L42" s="3">
        <f t="shared" si="7"/>
        <v>1.7023897740860994</v>
      </c>
      <c r="M42" s="4">
        <f t="shared" si="4"/>
        <v>0.49122995730033203</v>
      </c>
      <c r="O42" s="7">
        <f>+'J3-DT'!O42+'J3-F&amp;B'!O42+'J3-Accom'!O42</f>
        <v>16937711.59503752</v>
      </c>
      <c r="Q42" s="3">
        <f t="shared" si="8"/>
        <v>3.2418834512112138</v>
      </c>
      <c r="R42" s="4">
        <f t="shared" si="5"/>
        <v>0.9801396938202922</v>
      </c>
    </row>
    <row r="43" spans="1:18" ht="23.1" customHeight="1">
      <c r="C43" s="8">
        <v>3</v>
      </c>
      <c r="E43" s="7">
        <f>+'J3-DT'!E43+'J3-F&amp;B'!E43+'J3-Accom'!E43</f>
        <v>469521970.47772032</v>
      </c>
      <c r="G43" s="3">
        <f t="shared" si="6"/>
        <v>5.14027017276113</v>
      </c>
      <c r="H43" s="4">
        <f t="shared" si="3"/>
        <v>1.7555506599319148</v>
      </c>
      <c r="J43" s="7">
        <f>+'J3-DT'!J43+'J3-F&amp;B'!J43+'J3-Accom'!J43</f>
        <v>2969632</v>
      </c>
      <c r="L43" s="3">
        <f t="shared" si="7"/>
        <v>1.6421520138935053</v>
      </c>
      <c r="M43" s="4">
        <f t="shared" si="4"/>
        <v>0.59187191475797984</v>
      </c>
      <c r="O43" s="7">
        <f>+'J3-DT'!O43+'J3-F&amp;B'!O43+'J3-Accom'!O43</f>
        <v>17170117.399927557</v>
      </c>
      <c r="Q43" s="3">
        <f t="shared" si="8"/>
        <v>3.3424673776115466</v>
      </c>
      <c r="R43" s="4">
        <f t="shared" si="5"/>
        <v>1.3721204519631103</v>
      </c>
    </row>
    <row r="44" spans="1:18" ht="23.1" customHeight="1">
      <c r="C44" s="8">
        <v>4</v>
      </c>
      <c r="E44" s="7">
        <f>+'J3-DT'!E44+'J3-F&amp;B'!E44+'J3-Accom'!E44</f>
        <v>475194835.77595496</v>
      </c>
      <c r="G44" s="3">
        <f t="shared" si="6"/>
        <v>5.3950087260312252</v>
      </c>
      <c r="H44" s="4">
        <f t="shared" si="3"/>
        <v>1.2082214794896018</v>
      </c>
      <c r="J44" s="7">
        <f>+'J3-DT'!J44+'J3-F&amp;B'!J44+'J3-Accom'!J44</f>
        <v>2987996</v>
      </c>
      <c r="L44" s="3">
        <f t="shared" si="7"/>
        <v>1.6969250593402929</v>
      </c>
      <c r="M44" s="4">
        <f t="shared" si="4"/>
        <v>0.61839312076379382</v>
      </c>
      <c r="O44" s="7">
        <f>+'J3-DT'!O44+'J3-F&amp;B'!O44+'J3-Accom'!O44</f>
        <v>17341617.784915466</v>
      </c>
      <c r="Q44" s="3">
        <f t="shared" si="8"/>
        <v>3.7147341646263321</v>
      </c>
      <c r="R44" s="4">
        <f t="shared" si="5"/>
        <v>0.99883059034082677</v>
      </c>
    </row>
    <row r="45" spans="1:18" ht="23.1" customHeight="1">
      <c r="A45" s="8">
        <v>2025</v>
      </c>
      <c r="C45" s="8" t="s">
        <v>20</v>
      </c>
      <c r="E45" s="7">
        <f>+'J3-DT'!E45+'J3-F&amp;B'!E45+'J3-Accom'!E45</f>
        <v>475713447.31738365</v>
      </c>
      <c r="G45" s="3">
        <f t="shared" si="6"/>
        <v>5.3485351280885718</v>
      </c>
      <c r="H45" s="4">
        <f t="shared" si="3"/>
        <v>0.10913661142419873</v>
      </c>
      <c r="J45" s="7">
        <f>+'J3-DT'!J45+'J3-F&amp;B'!J45+'J3-Accom'!J45</f>
        <v>2994150</v>
      </c>
      <c r="L45" s="3">
        <f t="shared" si="7"/>
        <v>1.9205998649296285</v>
      </c>
      <c r="M45" s="4">
        <f t="shared" si="4"/>
        <v>0.20595743769402652</v>
      </c>
      <c r="O45" s="7">
        <f>+'J3-DT'!O45+'J3-F&amp;B'!O45+'J3-Accom'!O45</f>
        <v>17475177.545094609</v>
      </c>
      <c r="Q45" s="3">
        <f t="shared" si="8"/>
        <v>4.1844324586904902</v>
      </c>
      <c r="R45" s="4">
        <f t="shared" si="5"/>
        <v>0.77016897636459358</v>
      </c>
    </row>
    <row r="46" spans="1:18" ht="23.1" customHeight="1" thickBot="1">
      <c r="A46" s="27"/>
      <c r="B46" s="23"/>
      <c r="C46" s="27" t="s">
        <v>19</v>
      </c>
      <c r="D46" s="23"/>
      <c r="E46" s="24">
        <f>+'J3-DT'!E46+'J3-F&amp;B'!E46+'J3-Accom'!E46</f>
        <v>483966319.55057055</v>
      </c>
      <c r="F46" s="23"/>
      <c r="G46" s="32">
        <f t="shared" si="6"/>
        <v>4.8859530399029572</v>
      </c>
      <c r="H46" s="33">
        <f t="shared" si="3"/>
        <v>1.7348410644529855</v>
      </c>
      <c r="I46" s="23"/>
      <c r="J46" s="24">
        <f>+'J3-DT'!J46+'J3-F&amp;B'!J46+'J3-Accom'!J46</f>
        <v>3015210</v>
      </c>
      <c r="K46" s="23"/>
      <c r="L46" s="32">
        <f t="shared" si="7"/>
        <v>2.1357589479428452</v>
      </c>
      <c r="M46" s="33">
        <f t="shared" si="4"/>
        <v>0.70337157457041055</v>
      </c>
      <c r="N46" s="23"/>
      <c r="O46" s="24">
        <f>+'J3-DT'!O46+'J3-F&amp;B'!O46+'J3-Accom'!O46</f>
        <v>17674963.065219473</v>
      </c>
      <c r="P46" s="25"/>
      <c r="Q46" s="32">
        <f t="shared" si="8"/>
        <v>4.3527218304859838</v>
      </c>
      <c r="R46" s="33">
        <f t="shared" si="5"/>
        <v>1.1432531635762633</v>
      </c>
    </row>
    <row r="47" spans="1:18" ht="23.1" customHeight="1">
      <c r="A47" s="50" t="s">
        <v>120</v>
      </c>
      <c r="B47" s="51"/>
      <c r="C47" s="52"/>
      <c r="D47" s="52"/>
      <c r="E47" s="51"/>
      <c r="F47" s="51"/>
      <c r="G47" s="51"/>
      <c r="H47" s="51"/>
      <c r="I47" s="51"/>
      <c r="J47" s="53"/>
      <c r="K47" s="51"/>
      <c r="L47" s="51"/>
      <c r="M47" s="51"/>
      <c r="N47" s="51"/>
      <c r="O47" s="54"/>
    </row>
    <row r="48" spans="1:18" ht="29.1" customHeight="1">
      <c r="A48" s="69" t="s">
        <v>121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48"/>
      <c r="Q48" s="48"/>
    </row>
  </sheetData>
  <sheetProtection algorithmName="SHA-512" hashValue="AB1YwUpeKwhHogB5HH1Glu0Bt/djp1TRvBzgfXAp4XgBddnKrbYVnTAU09yIC73qgAZmUtKFMg9AG/qs+w6dAg==" saltValue="WhsBtuJ1Zb+Txor6B6nwUw==" spinCount="100000" sheet="1" objects="1" scenarios="1"/>
  <mergeCells count="6">
    <mergeCell ref="A48:O48"/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&amp;C&amp;"Arial,Bold"&amp;[14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7A7C-92C9-4721-8D1D-329B0BF0F35F}">
  <sheetPr>
    <tabColor rgb="FF00B05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475</v>
      </c>
      <c r="B11" s="35"/>
      <c r="C11" s="35" t="s">
        <v>64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65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71463041.03137061</v>
      </c>
      <c r="F14" s="5"/>
      <c r="G14" s="29"/>
      <c r="H14" s="5"/>
      <c r="I14" s="5"/>
      <c r="J14" s="34">
        <f>J24</f>
        <v>177792</v>
      </c>
      <c r="K14" s="5"/>
      <c r="L14" s="29"/>
      <c r="M14" s="5"/>
      <c r="N14" s="5"/>
      <c r="O14" s="34">
        <f>+O21+O22+O23+O24</f>
        <v>4472994.5902947094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64505386.790341996</v>
      </c>
      <c r="F15" s="5"/>
      <c r="G15" s="29">
        <f t="shared" ref="G15:G16" si="0">((E15/E14)-1)*100</f>
        <v>-9.7360175842144301</v>
      </c>
      <c r="H15" s="5"/>
      <c r="I15" s="5"/>
      <c r="J15" s="34">
        <f>J28</f>
        <v>176903</v>
      </c>
      <c r="K15" s="5"/>
      <c r="L15" s="29">
        <f t="shared" ref="L15:L16" si="1">((J15/J14)-1)*100</f>
        <v>-0.50002249820014777</v>
      </c>
      <c r="M15" s="5"/>
      <c r="N15" s="5"/>
      <c r="O15" s="34">
        <f>+O25+O26+O27+O28</f>
        <v>4490261.1799978102</v>
      </c>
      <c r="P15" s="1"/>
      <c r="Q15" s="29">
        <f t="shared" ref="Q15:Q16" si="2">((O15/O14)-1)*100</f>
        <v>0.3860185688702833</v>
      </c>
      <c r="R15" s="5"/>
    </row>
    <row r="16" spans="1:19" ht="23.1" customHeight="1">
      <c r="A16" s="8">
        <v>2021</v>
      </c>
      <c r="E16" s="34">
        <f>+E29+E30+E31+E32</f>
        <v>69442889.408780396</v>
      </c>
      <c r="F16" s="5"/>
      <c r="G16" s="29">
        <f t="shared" si="0"/>
        <v>7.6544035531272314</v>
      </c>
      <c r="H16" s="5"/>
      <c r="I16" s="5"/>
      <c r="J16" s="34">
        <f>J32</f>
        <v>183615</v>
      </c>
      <c r="K16" s="5"/>
      <c r="L16" s="29">
        <f t="shared" si="1"/>
        <v>3.7941696862122232</v>
      </c>
      <c r="M16" s="5"/>
      <c r="N16" s="5"/>
      <c r="O16" s="34">
        <f>+O29+O30+O31+O32</f>
        <v>4507240.3981048595</v>
      </c>
      <c r="P16" s="1"/>
      <c r="Q16" s="29">
        <f t="shared" si="2"/>
        <v>0.37813430948481219</v>
      </c>
      <c r="R16" s="5"/>
    </row>
    <row r="17" spans="1:18" ht="23.1" customHeight="1">
      <c r="A17" s="8">
        <v>2022</v>
      </c>
      <c r="E17" s="34">
        <f>+E33+E34+E35+E36</f>
        <v>81944261.039112598</v>
      </c>
      <c r="F17" s="5"/>
      <c r="G17" s="29">
        <f>((E17/E16)-1)*100</f>
        <v>18.002378266177853</v>
      </c>
      <c r="H17" s="5"/>
      <c r="I17" s="5"/>
      <c r="J17" s="34">
        <f>J36</f>
        <v>190314</v>
      </c>
      <c r="K17" s="5"/>
      <c r="L17" s="29">
        <f>((J17/J16)-1)*100</f>
        <v>3.6483947389919225</v>
      </c>
      <c r="M17" s="5"/>
      <c r="N17" s="5"/>
      <c r="O17" s="34">
        <f>+O33+O34+O35+O36</f>
        <v>4874753.2741819303</v>
      </c>
      <c r="P17" s="1"/>
      <c r="Q17" s="29">
        <f>((O17/O16)-1)*100</f>
        <v>8.1538334682924365</v>
      </c>
      <c r="R17" s="5"/>
    </row>
    <row r="18" spans="1:18" ht="23.1" customHeight="1">
      <c r="A18" s="8">
        <v>2023</v>
      </c>
      <c r="E18" s="34">
        <f>+E37+E38+E39+E40</f>
        <v>84552874.286689594</v>
      </c>
      <c r="F18" s="5"/>
      <c r="G18" s="29">
        <f>((E18/E17)-1)*100</f>
        <v>3.1833995627001732</v>
      </c>
      <c r="H18" s="5"/>
      <c r="I18" s="5"/>
      <c r="J18" s="34">
        <f>J40</f>
        <v>192929</v>
      </c>
      <c r="K18" s="5"/>
      <c r="L18" s="29">
        <f>((J18/J17)-1)*100</f>
        <v>1.3740449993169257</v>
      </c>
      <c r="M18" s="5"/>
      <c r="N18" s="5"/>
      <c r="O18" s="34">
        <f>+O37+O38+O39+O40</f>
        <v>4953375.5963399997</v>
      </c>
      <c r="P18" s="1"/>
      <c r="Q18" s="29">
        <f>((O18/O17)-1)*100</f>
        <v>1.6128472096111013</v>
      </c>
      <c r="R18" s="5"/>
    </row>
    <row r="19" spans="1:18" ht="23.1" customHeight="1">
      <c r="A19" s="8">
        <v>2024</v>
      </c>
      <c r="E19" s="34">
        <f>+E41+E42+E43+E44</f>
        <v>88117300.494227797</v>
      </c>
      <c r="F19" s="5"/>
      <c r="G19" s="29">
        <f>((E19/E18)-1)*100</f>
        <v>4.2156180231702978</v>
      </c>
      <c r="H19" s="5"/>
      <c r="I19" s="5"/>
      <c r="J19" s="34">
        <f>J44</f>
        <v>195257</v>
      </c>
      <c r="K19" s="5"/>
      <c r="L19" s="29">
        <f>((J19/J18)-1)*100</f>
        <v>1.2066615179677553</v>
      </c>
      <c r="M19" s="5"/>
      <c r="N19" s="5"/>
      <c r="O19" s="34">
        <f>+O41+O42+O43+O44</f>
        <v>5051590.2922125896</v>
      </c>
      <c r="P19" s="1"/>
      <c r="Q19" s="29">
        <f>((O19/O18)-1)*100</f>
        <v>1.9827831336908908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17354310.920294601</v>
      </c>
      <c r="G21" s="3">
        <f>(E21/E16-1)*100</f>
        <v>-75.009232668679388</v>
      </c>
      <c r="H21" s="4">
        <f>(E21/E19-1)*100</f>
        <v>-80.305444194319804</v>
      </c>
      <c r="J21" s="7">
        <v>175983</v>
      </c>
      <c r="L21" s="3">
        <f>(J21/J16-1)*100</f>
        <v>-4.1565231598725605</v>
      </c>
      <c r="M21" s="4">
        <f>(J21/J19-1)*100</f>
        <v>-9.8710929697782941</v>
      </c>
      <c r="O21" s="7">
        <v>1107701.8960557899</v>
      </c>
      <c r="Q21" s="3">
        <f>(O21/O16-1)*100</f>
        <v>-75.423944626482736</v>
      </c>
      <c r="R21" s="4">
        <f>(O21/O19-1)*100</f>
        <v>-78.072214253729229</v>
      </c>
    </row>
    <row r="22" spans="1:18" ht="23.1" hidden="1" customHeight="1">
      <c r="C22" s="8">
        <v>2</v>
      </c>
      <c r="E22" s="7">
        <v>17680687.835402299</v>
      </c>
      <c r="G22" s="3">
        <f>(E22/E17-1)*100</f>
        <v>-78.423519095543284</v>
      </c>
      <c r="H22" s="4">
        <f t="shared" ref="H22:H46" si="3">(E22/E21-1)*100</f>
        <v>1.8806676716044191</v>
      </c>
      <c r="J22" s="7">
        <v>179560</v>
      </c>
      <c r="L22" s="3">
        <f>(J22/J17-1)*100</f>
        <v>-5.6506615382998611</v>
      </c>
      <c r="M22" s="4">
        <f t="shared" ref="M22:M46" si="4">(J22/J21-1)*100</f>
        <v>2.0325826926464563</v>
      </c>
      <c r="O22" s="7">
        <v>1124405.71462934</v>
      </c>
      <c r="Q22" s="3">
        <f>(O22/O17-1)*100</f>
        <v>-76.934100017235536</v>
      </c>
      <c r="R22" s="4">
        <f t="shared" ref="R22:R46" si="5">(O22/O21-1)*100</f>
        <v>1.5079705679865274</v>
      </c>
    </row>
    <row r="23" spans="1:18" ht="23.1" hidden="1" customHeight="1">
      <c r="C23" s="8">
        <v>3</v>
      </c>
      <c r="E23" s="7">
        <v>18177636.958377101</v>
      </c>
      <c r="G23" s="3">
        <f>(E23/E18-1)*100</f>
        <v>-78.501455909419462</v>
      </c>
      <c r="H23" s="4">
        <f t="shared" si="3"/>
        <v>2.8106888578155464</v>
      </c>
      <c r="J23" s="7">
        <v>179694</v>
      </c>
      <c r="L23" s="3">
        <f>(J23/J18-1)*100</f>
        <v>-6.8600365937728336</v>
      </c>
      <c r="M23" s="4">
        <f t="shared" si="4"/>
        <v>7.4626865671634235E-2</v>
      </c>
      <c r="O23" s="7">
        <v>1127584.38801684</v>
      </c>
      <c r="Q23" s="3">
        <f>(O23/O18-1)*100</f>
        <v>-77.236041037348329</v>
      </c>
      <c r="R23" s="4">
        <f t="shared" si="5"/>
        <v>0.28269808185277245</v>
      </c>
    </row>
    <row r="24" spans="1:18" ht="23.1" hidden="1" customHeight="1">
      <c r="C24" s="8">
        <v>4</v>
      </c>
      <c r="E24" s="7">
        <v>18250405.317296602</v>
      </c>
      <c r="G24" s="3">
        <f>(E24/E19-1)*100</f>
        <v>-79.288510638734209</v>
      </c>
      <c r="H24" s="4">
        <f t="shared" si="3"/>
        <v>0.4003180341104029</v>
      </c>
      <c r="J24" s="7">
        <v>177792</v>
      </c>
      <c r="L24" s="3">
        <f>(J24/J19-1)*100</f>
        <v>-8.9446217037033264</v>
      </c>
      <c r="M24" s="4">
        <f t="shared" si="4"/>
        <v>-1.0584660589669115</v>
      </c>
      <c r="O24" s="7">
        <v>1113302.59159274</v>
      </c>
      <c r="Q24" s="3">
        <f>(O24/O19-1)*100</f>
        <v>-77.961344305594608</v>
      </c>
      <c r="R24" s="4">
        <f t="shared" si="5"/>
        <v>-1.2665833773397916</v>
      </c>
    </row>
    <row r="25" spans="1:18" ht="23.1" customHeight="1">
      <c r="A25" s="8">
        <v>2020</v>
      </c>
      <c r="C25" s="8">
        <v>1</v>
      </c>
      <c r="E25" s="7">
        <v>17108244.121958598</v>
      </c>
      <c r="G25" s="3">
        <f t="shared" ref="G25:G46" si="6">(E25/E21-1)*100</f>
        <v>-1.417900137125272</v>
      </c>
      <c r="H25" s="4">
        <f t="shared" si="3"/>
        <v>-6.2582785175490541</v>
      </c>
      <c r="J25" s="7">
        <v>176427</v>
      </c>
      <c r="L25" s="3">
        <f t="shared" ref="L25:L46" si="7">(J25/J21-1)*100</f>
        <v>0.25229709687868418</v>
      </c>
      <c r="M25" s="4">
        <f t="shared" si="4"/>
        <v>-0.76775107991360336</v>
      </c>
      <c r="O25" s="7">
        <v>1123549.1449974701</v>
      </c>
      <c r="Q25" s="3">
        <f t="shared" ref="Q25:Q46" si="8">(O25/O21-1)*100</f>
        <v>1.4306420344776694</v>
      </c>
      <c r="R25" s="4">
        <f t="shared" si="5"/>
        <v>0.92037452190520952</v>
      </c>
    </row>
    <row r="26" spans="1:18" ht="23.1" customHeight="1">
      <c r="C26" s="8">
        <v>2</v>
      </c>
      <c r="E26" s="7">
        <v>12450118.1627794</v>
      </c>
      <c r="G26" s="3">
        <f t="shared" si="6"/>
        <v>-29.583519155570702</v>
      </c>
      <c r="H26" s="4">
        <f t="shared" si="3"/>
        <v>-27.227376029784654</v>
      </c>
      <c r="J26" s="7">
        <v>177884</v>
      </c>
      <c r="L26" s="3">
        <f t="shared" si="7"/>
        <v>-0.93339273780351784</v>
      </c>
      <c r="M26" s="4">
        <f t="shared" si="4"/>
        <v>0.82583731515017966</v>
      </c>
      <c r="O26" s="7">
        <v>1122215.5918062199</v>
      </c>
      <c r="Q26" s="3">
        <f t="shared" si="8"/>
        <v>-0.19478047777816698</v>
      </c>
      <c r="R26" s="4">
        <f t="shared" si="5"/>
        <v>-0.1186911313303729</v>
      </c>
    </row>
    <row r="27" spans="1:18" ht="23.1" customHeight="1">
      <c r="C27" s="8">
        <v>3</v>
      </c>
      <c r="E27" s="7">
        <v>17458139.7934324</v>
      </c>
      <c r="G27" s="3">
        <f t="shared" si="6"/>
        <v>-3.9581446509917351</v>
      </c>
      <c r="H27" s="4">
        <f t="shared" si="3"/>
        <v>40.224691566581839</v>
      </c>
      <c r="J27" s="7">
        <v>180104</v>
      </c>
      <c r="L27" s="3">
        <f t="shared" si="7"/>
        <v>0.22816565939876021</v>
      </c>
      <c r="M27" s="4">
        <f t="shared" si="4"/>
        <v>1.248004317420337</v>
      </c>
      <c r="O27" s="7">
        <v>1137870.0144821701</v>
      </c>
      <c r="Q27" s="3">
        <f t="shared" si="8"/>
        <v>0.91218241176789228</v>
      </c>
      <c r="R27" s="4">
        <f t="shared" si="5"/>
        <v>1.3949567970940713</v>
      </c>
    </row>
    <row r="28" spans="1:18" ht="23.1" customHeight="1">
      <c r="C28" s="8">
        <v>4</v>
      </c>
      <c r="E28" s="7">
        <v>17488884.712171599</v>
      </c>
      <c r="G28" s="3">
        <f t="shared" si="6"/>
        <v>-4.1726229740403635</v>
      </c>
      <c r="H28" s="4">
        <f t="shared" si="3"/>
        <v>0.17610649876205198</v>
      </c>
      <c r="J28" s="7">
        <v>176903</v>
      </c>
      <c r="L28" s="3">
        <f t="shared" si="7"/>
        <v>-0.50002249820014777</v>
      </c>
      <c r="M28" s="4">
        <f t="shared" si="4"/>
        <v>-1.7773064451650167</v>
      </c>
      <c r="O28" s="7">
        <v>1106626.4287119501</v>
      </c>
      <c r="Q28" s="3">
        <f t="shared" si="8"/>
        <v>-0.59967190691964101</v>
      </c>
      <c r="R28" s="4">
        <f t="shared" si="5"/>
        <v>-2.745795686024699</v>
      </c>
    </row>
    <row r="29" spans="1:18" ht="23.1" customHeight="1">
      <c r="A29" s="8">
        <v>2021</v>
      </c>
      <c r="C29" s="8">
        <v>1</v>
      </c>
      <c r="E29" s="7">
        <v>17431239.118189301</v>
      </c>
      <c r="G29" s="3">
        <f t="shared" si="6"/>
        <v>1.8879494232616034</v>
      </c>
      <c r="H29" s="4">
        <f t="shared" si="3"/>
        <v>-0.32961275079009811</v>
      </c>
      <c r="J29" s="7">
        <v>175898</v>
      </c>
      <c r="L29" s="3">
        <f t="shared" si="7"/>
        <v>-0.29984072732631706</v>
      </c>
      <c r="M29" s="4">
        <f t="shared" si="4"/>
        <v>-0.5681079461625882</v>
      </c>
      <c r="O29" s="7">
        <v>1117898.79592558</v>
      </c>
      <c r="Q29" s="3">
        <f t="shared" si="8"/>
        <v>-0.50290181760610508</v>
      </c>
      <c r="R29" s="4">
        <f t="shared" si="5"/>
        <v>1.0186244355965934</v>
      </c>
    </row>
    <row r="30" spans="1:18" ht="23.1" customHeight="1">
      <c r="C30" s="8">
        <v>2</v>
      </c>
      <c r="E30" s="7">
        <v>17210816.0961897</v>
      </c>
      <c r="G30" s="3">
        <f t="shared" si="6"/>
        <v>38.238174699761316</v>
      </c>
      <c r="H30" s="4">
        <f t="shared" si="3"/>
        <v>-1.2645287033530073</v>
      </c>
      <c r="J30" s="7">
        <v>176417</v>
      </c>
      <c r="L30" s="3">
        <f t="shared" si="7"/>
        <v>-0.82469474488993111</v>
      </c>
      <c r="M30" s="4">
        <f t="shared" si="4"/>
        <v>0.29505736278980788</v>
      </c>
      <c r="O30" s="7">
        <v>1112378.7877551899</v>
      </c>
      <c r="Q30" s="3">
        <f t="shared" si="8"/>
        <v>-0.87655207456149853</v>
      </c>
      <c r="R30" s="4">
        <f t="shared" si="5"/>
        <v>-0.4937842486733901</v>
      </c>
    </row>
    <row r="31" spans="1:18" ht="23.1" customHeight="1">
      <c r="C31" s="8">
        <v>3</v>
      </c>
      <c r="E31" s="7">
        <v>16578149.4355441</v>
      </c>
      <c r="G31" s="3">
        <f t="shared" si="6"/>
        <v>-5.0405734419616932</v>
      </c>
      <c r="H31" s="4">
        <f t="shared" si="3"/>
        <v>-3.6759829232366648</v>
      </c>
      <c r="J31" s="7">
        <v>181792</v>
      </c>
      <c r="L31" s="3">
        <f t="shared" si="7"/>
        <v>0.93723626349220268</v>
      </c>
      <c r="M31" s="4">
        <f t="shared" si="4"/>
        <v>3.0467585323409985</v>
      </c>
      <c r="O31" s="7">
        <v>1123217.4158598499</v>
      </c>
      <c r="Q31" s="3">
        <f t="shared" si="8"/>
        <v>-1.2877216585225226</v>
      </c>
      <c r="R31" s="4">
        <f t="shared" si="5"/>
        <v>0.97436486779225451</v>
      </c>
    </row>
    <row r="32" spans="1:18" ht="23.1" customHeight="1">
      <c r="C32" s="8">
        <v>4</v>
      </c>
      <c r="E32" s="7">
        <v>18222684.758857299</v>
      </c>
      <c r="G32" s="3">
        <f t="shared" si="6"/>
        <v>4.1958081304921846</v>
      </c>
      <c r="H32" s="4">
        <f t="shared" si="3"/>
        <v>9.9198968479995884</v>
      </c>
      <c r="J32" s="7">
        <v>183615</v>
      </c>
      <c r="L32" s="3">
        <f t="shared" si="7"/>
        <v>3.7941696862122232</v>
      </c>
      <c r="M32" s="4">
        <f t="shared" si="4"/>
        <v>1.0027944023939472</v>
      </c>
      <c r="O32" s="7">
        <v>1153745.39856424</v>
      </c>
      <c r="Q32" s="3">
        <f t="shared" si="8"/>
        <v>4.2578930549429961</v>
      </c>
      <c r="R32" s="4">
        <f t="shared" si="5"/>
        <v>2.7179050354218637</v>
      </c>
    </row>
    <row r="33" spans="1:18" ht="23.1" customHeight="1">
      <c r="A33" s="8">
        <v>2022</v>
      </c>
      <c r="C33" s="8">
        <v>1</v>
      </c>
      <c r="E33" s="7">
        <v>18971849.511546101</v>
      </c>
      <c r="G33" s="3">
        <f t="shared" si="6"/>
        <v>8.8382150167924056</v>
      </c>
      <c r="H33" s="4">
        <f t="shared" si="3"/>
        <v>4.1111656301065391</v>
      </c>
      <c r="J33" s="7">
        <v>186010</v>
      </c>
      <c r="L33" s="3">
        <f t="shared" si="7"/>
        <v>5.7487862283823521</v>
      </c>
      <c r="M33" s="4">
        <f t="shared" si="4"/>
        <v>1.3043596656046708</v>
      </c>
      <c r="O33" s="7">
        <v>1194953.65069294</v>
      </c>
      <c r="Q33" s="3">
        <f t="shared" si="8"/>
        <v>6.8928292121078316</v>
      </c>
      <c r="R33" s="4">
        <f t="shared" si="5"/>
        <v>3.5716937358953649</v>
      </c>
    </row>
    <row r="34" spans="1:18" ht="23.1" customHeight="1">
      <c r="C34" s="8">
        <v>2</v>
      </c>
      <c r="E34" s="7">
        <v>20951736.961348701</v>
      </c>
      <c r="G34" s="3">
        <f t="shared" si="6"/>
        <v>21.735871467403591</v>
      </c>
      <c r="H34" s="4">
        <f t="shared" si="3"/>
        <v>10.435922172994561</v>
      </c>
      <c r="J34" s="7">
        <v>189370</v>
      </c>
      <c r="L34" s="3">
        <f t="shared" si="7"/>
        <v>7.3422629338442347</v>
      </c>
      <c r="M34" s="4">
        <f t="shared" si="4"/>
        <v>1.8063544970700507</v>
      </c>
      <c r="O34" s="7">
        <v>1217783.06591028</v>
      </c>
      <c r="Q34" s="3">
        <f t="shared" si="8"/>
        <v>9.4755742661902786</v>
      </c>
      <c r="R34" s="4">
        <f t="shared" si="5"/>
        <v>1.9104854154051498</v>
      </c>
    </row>
    <row r="35" spans="1:18" ht="23.1" customHeight="1">
      <c r="C35" s="8">
        <v>3</v>
      </c>
      <c r="E35" s="7">
        <v>20981056.105001699</v>
      </c>
      <c r="G35" s="3">
        <f t="shared" si="6"/>
        <v>26.558493072921774</v>
      </c>
      <c r="H35" s="4">
        <f t="shared" si="3"/>
        <v>0.13993657760731359</v>
      </c>
      <c r="J35" s="7">
        <v>190509</v>
      </c>
      <c r="L35" s="3">
        <f t="shared" si="7"/>
        <v>4.7950404858299489</v>
      </c>
      <c r="M35" s="4">
        <f t="shared" si="4"/>
        <v>0.60146802555842704</v>
      </c>
      <c r="O35" s="7">
        <v>1229168.0130151501</v>
      </c>
      <c r="Q35" s="3">
        <f t="shared" si="8"/>
        <v>9.4327772752875738</v>
      </c>
      <c r="R35" s="4">
        <f t="shared" si="5"/>
        <v>0.93489123174494981</v>
      </c>
    </row>
    <row r="36" spans="1:18" ht="23.1" customHeight="1">
      <c r="C36" s="8">
        <v>4</v>
      </c>
      <c r="E36" s="7">
        <v>21039618.4612161</v>
      </c>
      <c r="G36" s="3">
        <f t="shared" si="6"/>
        <v>15.458390130958088</v>
      </c>
      <c r="H36" s="4">
        <f t="shared" si="3"/>
        <v>0.27912015449231831</v>
      </c>
      <c r="J36" s="7">
        <v>190314</v>
      </c>
      <c r="L36" s="3">
        <f t="shared" si="7"/>
        <v>3.6483947389919225</v>
      </c>
      <c r="M36" s="4">
        <f t="shared" si="4"/>
        <v>-0.10235736894319558</v>
      </c>
      <c r="O36" s="7">
        <v>1232848.54456356</v>
      </c>
      <c r="Q36" s="3">
        <f t="shared" si="8"/>
        <v>6.8562046789316433</v>
      </c>
      <c r="R36" s="4">
        <f t="shared" si="5"/>
        <v>0.29943274714590018</v>
      </c>
    </row>
    <row r="37" spans="1:18" ht="23.1" customHeight="1">
      <c r="A37" s="8">
        <v>2023</v>
      </c>
      <c r="C37" s="8">
        <v>1</v>
      </c>
      <c r="E37" s="7">
        <v>20625160.377793599</v>
      </c>
      <c r="G37" s="3">
        <f t="shared" si="6"/>
        <v>8.7145476525170018</v>
      </c>
      <c r="H37" s="4">
        <f t="shared" si="3"/>
        <v>-1.9698935329388378</v>
      </c>
      <c r="J37" s="7">
        <v>190085</v>
      </c>
      <c r="L37" s="3">
        <f t="shared" si="7"/>
        <v>2.1907424332025194</v>
      </c>
      <c r="M37" s="4">
        <f t="shared" si="4"/>
        <v>-0.12032745883119311</v>
      </c>
      <c r="O37" s="7">
        <v>1224582.5115015199</v>
      </c>
      <c r="Q37" s="3">
        <f t="shared" si="8"/>
        <v>2.4794987480391883</v>
      </c>
      <c r="R37" s="4">
        <f t="shared" si="5"/>
        <v>-0.67048244478127295</v>
      </c>
    </row>
    <row r="38" spans="1:18" ht="23.1" customHeight="1">
      <c r="C38" s="8">
        <v>2</v>
      </c>
      <c r="E38" s="7">
        <v>20777655.978275299</v>
      </c>
      <c r="G38" s="3">
        <f t="shared" si="6"/>
        <v>-0.83086659303972521</v>
      </c>
      <c r="H38" s="4">
        <f t="shared" si="3"/>
        <v>0.73936685915851896</v>
      </c>
      <c r="J38" s="7">
        <v>190250</v>
      </c>
      <c r="L38" s="3">
        <f t="shared" si="7"/>
        <v>0.464698737920477</v>
      </c>
      <c r="M38" s="4">
        <f t="shared" si="4"/>
        <v>8.6803272220326022E-2</v>
      </c>
      <c r="O38" s="7">
        <v>1234261.8897722899</v>
      </c>
      <c r="Q38" s="3">
        <f t="shared" si="8"/>
        <v>1.3531822147397232</v>
      </c>
      <c r="R38" s="4">
        <f t="shared" si="5"/>
        <v>0.7904227097691896</v>
      </c>
    </row>
    <row r="39" spans="1:18" ht="23.1" customHeight="1">
      <c r="C39" s="8">
        <v>3</v>
      </c>
      <c r="E39" s="7">
        <v>21299551.4868747</v>
      </c>
      <c r="G39" s="3">
        <f t="shared" si="6"/>
        <v>1.518014061251538</v>
      </c>
      <c r="H39" s="4">
        <f t="shared" si="3"/>
        <v>2.5118112897098976</v>
      </c>
      <c r="J39" s="7">
        <v>191394</v>
      </c>
      <c r="L39" s="3">
        <f t="shared" si="7"/>
        <v>0.46454498212682438</v>
      </c>
      <c r="M39" s="4">
        <f t="shared" si="4"/>
        <v>0.60131406044678926</v>
      </c>
      <c r="O39" s="7">
        <v>1239586.36155828</v>
      </c>
      <c r="Q39" s="3">
        <f t="shared" si="8"/>
        <v>0.84759352934784538</v>
      </c>
      <c r="R39" s="4">
        <f t="shared" si="5"/>
        <v>0.43138914278333385</v>
      </c>
    </row>
    <row r="40" spans="1:18" ht="23.1" customHeight="1">
      <c r="C40" s="8">
        <v>4</v>
      </c>
      <c r="E40" s="7">
        <v>21850506.443746001</v>
      </c>
      <c r="G40" s="3">
        <f t="shared" si="6"/>
        <v>3.8541002253661194</v>
      </c>
      <c r="H40" s="4">
        <f t="shared" si="3"/>
        <v>2.586697457976106</v>
      </c>
      <c r="J40" s="7">
        <v>192929</v>
      </c>
      <c r="L40" s="3">
        <f t="shared" si="7"/>
        <v>1.3740449993169257</v>
      </c>
      <c r="M40" s="4">
        <f t="shared" si="4"/>
        <v>0.80201051234625176</v>
      </c>
      <c r="O40" s="7">
        <v>1254944.8335079099</v>
      </c>
      <c r="Q40" s="3">
        <f t="shared" si="8"/>
        <v>1.792295496619345</v>
      </c>
      <c r="R40" s="4">
        <f t="shared" si="5"/>
        <v>1.2389997523305274</v>
      </c>
    </row>
    <row r="41" spans="1:18" ht="23.1" customHeight="1">
      <c r="A41" s="8">
        <v>2024</v>
      </c>
      <c r="C41" s="8">
        <v>1</v>
      </c>
      <c r="E41" s="7">
        <v>21457019.120795999</v>
      </c>
      <c r="G41" s="3">
        <f t="shared" si="6"/>
        <v>4.0332231496150284</v>
      </c>
      <c r="H41" s="4">
        <f t="shared" si="3"/>
        <v>-1.8008155736025322</v>
      </c>
      <c r="J41" s="7">
        <v>191372</v>
      </c>
      <c r="L41" s="3">
        <f t="shared" si="7"/>
        <v>0.67706552331852077</v>
      </c>
      <c r="M41" s="4">
        <f t="shared" si="4"/>
        <v>-0.80703263895007815</v>
      </c>
      <c r="O41" s="7">
        <v>1245203.7971077701</v>
      </c>
      <c r="Q41" s="3">
        <f t="shared" si="8"/>
        <v>1.6839441534213462</v>
      </c>
      <c r="R41" s="4">
        <f t="shared" si="5"/>
        <v>-0.77621231946196634</v>
      </c>
    </row>
    <row r="42" spans="1:18" ht="23.1" customHeight="1">
      <c r="C42" s="8">
        <v>2</v>
      </c>
      <c r="E42" s="7">
        <v>21979085.247105099</v>
      </c>
      <c r="G42" s="3">
        <f t="shared" si="6"/>
        <v>5.782313799429506</v>
      </c>
      <c r="H42" s="4">
        <f t="shared" si="3"/>
        <v>2.4330785342084882</v>
      </c>
      <c r="J42" s="7">
        <v>192366</v>
      </c>
      <c r="L42" s="3">
        <f t="shared" si="7"/>
        <v>1.1122207621550695</v>
      </c>
      <c r="M42" s="4">
        <f t="shared" si="4"/>
        <v>0.51940722780761117</v>
      </c>
      <c r="O42" s="7">
        <v>1261849.0321931599</v>
      </c>
      <c r="Q42" s="3">
        <f t="shared" si="8"/>
        <v>2.2351125518393467</v>
      </c>
      <c r="R42" s="4">
        <f t="shared" si="5"/>
        <v>1.3367478579852987</v>
      </c>
    </row>
    <row r="43" spans="1:18" ht="23.1" customHeight="1">
      <c r="C43" s="8">
        <v>3</v>
      </c>
      <c r="E43" s="7">
        <v>22085588.018056698</v>
      </c>
      <c r="G43" s="3">
        <f t="shared" si="6"/>
        <v>3.6903900613417751</v>
      </c>
      <c r="H43" s="4">
        <f t="shared" si="3"/>
        <v>0.48456416522442147</v>
      </c>
      <c r="J43" s="7">
        <v>193897</v>
      </c>
      <c r="L43" s="3">
        <f t="shared" si="7"/>
        <v>1.3077734934219487</v>
      </c>
      <c r="M43" s="4">
        <f t="shared" si="4"/>
        <v>0.79587868958130858</v>
      </c>
      <c r="O43" s="7">
        <v>1263871.89613751</v>
      </c>
      <c r="Q43" s="3">
        <f t="shared" si="8"/>
        <v>1.9591643900228828</v>
      </c>
      <c r="R43" s="4">
        <f t="shared" si="5"/>
        <v>0.16030950555425694</v>
      </c>
    </row>
    <row r="44" spans="1:18" ht="23.1" customHeight="1">
      <c r="C44" s="8">
        <v>4</v>
      </c>
      <c r="E44" s="7">
        <v>22595608.108270001</v>
      </c>
      <c r="G44" s="3">
        <f t="shared" si="6"/>
        <v>3.4099972302347403</v>
      </c>
      <c r="H44" s="4">
        <f t="shared" si="3"/>
        <v>2.3092891608605726</v>
      </c>
      <c r="J44" s="7">
        <v>195257</v>
      </c>
      <c r="L44" s="3">
        <f t="shared" si="7"/>
        <v>1.2066615179677553</v>
      </c>
      <c r="M44" s="4">
        <f t="shared" si="4"/>
        <v>0.70140332238251002</v>
      </c>
      <c r="O44" s="7">
        <v>1280665.5667741499</v>
      </c>
      <c r="Q44" s="3">
        <f t="shared" si="8"/>
        <v>2.0495509108829468</v>
      </c>
      <c r="R44" s="4">
        <f t="shared" si="5"/>
        <v>1.3287478492054916</v>
      </c>
    </row>
    <row r="45" spans="1:18" ht="23.1" customHeight="1">
      <c r="A45" s="8">
        <v>2025</v>
      </c>
      <c r="C45" s="8" t="s">
        <v>20</v>
      </c>
      <c r="E45" s="7">
        <v>22534078.980813667</v>
      </c>
      <c r="G45" s="3">
        <f t="shared" si="6"/>
        <v>5.0196155111489338</v>
      </c>
      <c r="H45" s="4">
        <f t="shared" si="3"/>
        <v>-0.27230569392736603</v>
      </c>
      <c r="J45" s="7">
        <v>194654</v>
      </c>
      <c r="L45" s="3">
        <f t="shared" si="7"/>
        <v>1.7149844282340121</v>
      </c>
      <c r="M45" s="4">
        <f t="shared" si="4"/>
        <v>-0.30882375535832285</v>
      </c>
      <c r="O45" s="7">
        <v>1271663.9454998595</v>
      </c>
      <c r="Q45" s="3">
        <f t="shared" si="8"/>
        <v>2.1249652830764187</v>
      </c>
      <c r="R45" s="4">
        <f t="shared" si="5"/>
        <v>-0.70288617948590648</v>
      </c>
    </row>
    <row r="46" spans="1:18" ht="23.1" customHeight="1" thickBot="1">
      <c r="A46" s="27"/>
      <c r="B46" s="23"/>
      <c r="C46" s="27" t="s">
        <v>19</v>
      </c>
      <c r="D46" s="23"/>
      <c r="E46" s="24">
        <v>22936611.73789943</v>
      </c>
      <c r="F46" s="23"/>
      <c r="G46" s="32">
        <f t="shared" si="6"/>
        <v>4.3565347694370038</v>
      </c>
      <c r="H46" s="33">
        <f t="shared" si="3"/>
        <v>1.7863288640662667</v>
      </c>
      <c r="I46" s="23"/>
      <c r="J46" s="24">
        <v>195123</v>
      </c>
      <c r="K46" s="23"/>
      <c r="L46" s="32">
        <f t="shared" si="7"/>
        <v>1.4332054521069226</v>
      </c>
      <c r="M46" s="33">
        <f t="shared" si="4"/>
        <v>0.24094033515880131</v>
      </c>
      <c r="N46" s="23"/>
      <c r="O46" s="24">
        <v>1283503.4367552917</v>
      </c>
      <c r="P46" s="25"/>
      <c r="Q46" s="32">
        <f t="shared" si="8"/>
        <v>1.7160852058899057</v>
      </c>
      <c r="R46" s="33">
        <f t="shared" si="5"/>
        <v>0.93102358506973459</v>
      </c>
    </row>
  </sheetData>
  <sheetProtection algorithmName="SHA-512" hashValue="4G39ECxUiUMb4RrrHwMbComorgeLg0iSMBGA+qfGw66Oi4B1mm+FGJG7wC3J1PLQ99o238vN4mYDyEch5UzEOg==" saltValue="VEH3yACiDgiHFMbXFnKRX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E113-B1C5-4875-BEB2-0F21C88B8B60}">
  <sheetPr>
    <tabColor rgb="FF00B05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476</v>
      </c>
      <c r="B11" s="35"/>
      <c r="C11" s="35" t="s">
        <v>66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67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29573626.188724168</v>
      </c>
      <c r="F14" s="5"/>
      <c r="G14" s="29"/>
      <c r="H14" s="5"/>
      <c r="I14" s="5"/>
      <c r="J14" s="34">
        <f>J24</f>
        <v>80263</v>
      </c>
      <c r="K14" s="5"/>
      <c r="L14" s="29"/>
      <c r="M14" s="5"/>
      <c r="N14" s="5"/>
      <c r="O14" s="34">
        <f>+O21+O22+O23+O24</f>
        <v>1881993.4361785427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26057088.903302629</v>
      </c>
      <c r="F15" s="5"/>
      <c r="G15" s="29">
        <f t="shared" ref="G15:G16" si="0">((E15/E14)-1)*100</f>
        <v>-11.890788309085764</v>
      </c>
      <c r="H15" s="5"/>
      <c r="I15" s="5"/>
      <c r="J15" s="34">
        <f>J28</f>
        <v>79861</v>
      </c>
      <c r="K15" s="5"/>
      <c r="L15" s="29">
        <f t="shared" ref="L15:L16" si="1">((J15/J14)-1)*100</f>
        <v>-0.50085344430186307</v>
      </c>
      <c r="M15" s="5"/>
      <c r="N15" s="5"/>
      <c r="O15" s="34">
        <f>+O25+O26+O27+O28</f>
        <v>1855832.5499210979</v>
      </c>
      <c r="P15" s="1"/>
      <c r="Q15" s="29">
        <f t="shared" ref="Q15:Q16" si="2">((O15/O14)-1)*100</f>
        <v>-1.3900625663480159</v>
      </c>
      <c r="R15" s="5"/>
    </row>
    <row r="16" spans="1:19" ht="23.1" customHeight="1">
      <c r="A16" s="8">
        <v>2021</v>
      </c>
      <c r="E16" s="34">
        <f>+E29+E30+E31+E32</f>
        <v>27989667.486674432</v>
      </c>
      <c r="F16" s="5"/>
      <c r="G16" s="29">
        <f t="shared" si="0"/>
        <v>7.4167094817980894</v>
      </c>
      <c r="H16" s="5"/>
      <c r="I16" s="5"/>
      <c r="J16" s="34">
        <f>J32</f>
        <v>80625</v>
      </c>
      <c r="K16" s="5"/>
      <c r="L16" s="29">
        <f t="shared" si="1"/>
        <v>0.95666220057348816</v>
      </c>
      <c r="M16" s="5"/>
      <c r="N16" s="5"/>
      <c r="O16" s="34">
        <f>+O29+O30+O31+O32</f>
        <v>1879293.0763810349</v>
      </c>
      <c r="P16" s="1"/>
      <c r="Q16" s="29">
        <f t="shared" si="2"/>
        <v>1.2641510388927246</v>
      </c>
      <c r="R16" s="5"/>
    </row>
    <row r="17" spans="1:18" ht="23.1" customHeight="1">
      <c r="A17" s="8">
        <v>2022</v>
      </c>
      <c r="E17" s="34">
        <f>+E33+E34+E35+E36</f>
        <v>31566819.019762069</v>
      </c>
      <c r="F17" s="5"/>
      <c r="G17" s="29">
        <f>((E17/E16)-1)*100</f>
        <v>12.780257338857925</v>
      </c>
      <c r="H17" s="5"/>
      <c r="I17" s="5"/>
      <c r="J17" s="34">
        <f>J36</f>
        <v>82166</v>
      </c>
      <c r="K17" s="5"/>
      <c r="L17" s="29">
        <f>((J17/J16)-1)*100</f>
        <v>1.9113178294573707</v>
      </c>
      <c r="M17" s="5"/>
      <c r="N17" s="5"/>
      <c r="O17" s="34">
        <f>+O33+O34+O35+O36</f>
        <v>2033472.8561087858</v>
      </c>
      <c r="P17" s="1"/>
      <c r="Q17" s="29">
        <f>((O17/O16)-1)*100</f>
        <v>8.204137059061356</v>
      </c>
      <c r="R17" s="5"/>
    </row>
    <row r="18" spans="1:18" ht="23.1" customHeight="1">
      <c r="A18" s="8">
        <v>2023</v>
      </c>
      <c r="E18" s="34">
        <f>+E37+E38+E39+E40</f>
        <v>31611088.508058362</v>
      </c>
      <c r="F18" s="5"/>
      <c r="G18" s="29">
        <f>((E18/E17)-1)*100</f>
        <v>0.14024057434669501</v>
      </c>
      <c r="H18" s="5"/>
      <c r="I18" s="5"/>
      <c r="J18" s="34">
        <f>J40</f>
        <v>82465</v>
      </c>
      <c r="K18" s="5"/>
      <c r="L18" s="29">
        <f>((J18/J17)-1)*100</f>
        <v>0.36389747584157917</v>
      </c>
      <c r="M18" s="5"/>
      <c r="N18" s="5"/>
      <c r="O18" s="34">
        <f>+O37+O38+O39+O40</f>
        <v>2038068.8769968329</v>
      </c>
      <c r="P18" s="1"/>
      <c r="Q18" s="29">
        <f>((O18/O17)-1)*100</f>
        <v>0.22601830529678235</v>
      </c>
      <c r="R18" s="5"/>
    </row>
    <row r="19" spans="1:18" ht="23.1" customHeight="1">
      <c r="A19" s="8">
        <v>2024</v>
      </c>
      <c r="E19" s="34">
        <f>+E41+E42+E43+E44</f>
        <v>32943949.08280332</v>
      </c>
      <c r="F19" s="5"/>
      <c r="G19" s="29">
        <f>((E19/E18)-1)*100</f>
        <v>4.2164336555673643</v>
      </c>
      <c r="H19" s="5"/>
      <c r="I19" s="5"/>
      <c r="J19" s="34">
        <f>J44</f>
        <v>84550</v>
      </c>
      <c r="K19" s="5"/>
      <c r="L19" s="29">
        <f>((J19/J18)-1)*100</f>
        <v>2.5283453586369964</v>
      </c>
      <c r="M19" s="5"/>
      <c r="N19" s="5"/>
      <c r="O19" s="34">
        <f>+O41+O42+O43+O44</f>
        <v>2086372.5250608041</v>
      </c>
      <c r="P19" s="1"/>
      <c r="Q19" s="29">
        <f>((O19/O18)-1)*100</f>
        <v>2.3700694617911244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7283197.8955085604</v>
      </c>
      <c r="G21" s="3">
        <f>(E21/E16-1)*100</f>
        <v>-73.978976709973381</v>
      </c>
      <c r="H21" s="4">
        <f>(E21/E19-1)*100</f>
        <v>-77.892152889131381</v>
      </c>
      <c r="J21" s="7">
        <v>78610</v>
      </c>
      <c r="L21" s="3">
        <f>(J21/J16-1)*100</f>
        <v>-2.4992248062015499</v>
      </c>
      <c r="M21" s="4">
        <f>(J21/J19-1)*100</f>
        <v>-7.0254287403903053</v>
      </c>
      <c r="O21" s="7">
        <v>467218.01215832197</v>
      </c>
      <c r="Q21" s="3">
        <f>(O21/O16-1)*100</f>
        <v>-75.138629624600853</v>
      </c>
      <c r="R21" s="4">
        <f>(O21/O19-1)*100</f>
        <v>-77.606203755740808</v>
      </c>
    </row>
    <row r="22" spans="1:18" ht="23.1" hidden="1" customHeight="1">
      <c r="C22" s="8">
        <v>2</v>
      </c>
      <c r="E22" s="7">
        <v>7125748.2460949998</v>
      </c>
      <c r="G22" s="3">
        <f>(E22/E17-1)*100</f>
        <v>-77.426460861849904</v>
      </c>
      <c r="H22" s="4">
        <f t="shared" ref="H22:H46" si="3">(E22/E21-1)*100</f>
        <v>-2.1618202837884959</v>
      </c>
      <c r="J22" s="7">
        <v>78954</v>
      </c>
      <c r="L22" s="3">
        <f>(J22/J17-1)*100</f>
        <v>-3.9091595063651674</v>
      </c>
      <c r="M22" s="4">
        <f t="shared" ref="M22:M46" si="4">(J22/J21-1)*100</f>
        <v>0.43760335835134612</v>
      </c>
      <c r="O22" s="7">
        <v>470974.85542828799</v>
      </c>
      <c r="Q22" s="3">
        <f>(O22/O17-1)*100</f>
        <v>-76.838891455402248</v>
      </c>
      <c r="R22" s="4">
        <f t="shared" ref="R22:R46" si="5">(O22/O21-1)*100</f>
        <v>0.80408785025458673</v>
      </c>
    </row>
    <row r="23" spans="1:18" ht="23.1" hidden="1" customHeight="1">
      <c r="C23" s="8">
        <v>3</v>
      </c>
      <c r="E23" s="7">
        <v>7512113.4880871996</v>
      </c>
      <c r="G23" s="3">
        <f>(E23/E18-1)*100</f>
        <v>-76.235827860934947</v>
      </c>
      <c r="H23" s="4">
        <f t="shared" si="3"/>
        <v>5.422100650327244</v>
      </c>
      <c r="J23" s="7">
        <v>79774</v>
      </c>
      <c r="L23" s="3">
        <f>(J23/J18-1)*100</f>
        <v>-3.2632025707876045</v>
      </c>
      <c r="M23" s="4">
        <f t="shared" si="4"/>
        <v>1.0385794259948788</v>
      </c>
      <c r="O23" s="7">
        <v>474008.96118161001</v>
      </c>
      <c r="Q23" s="3">
        <f>(O23/O18-1)*100</f>
        <v>-76.742250150049927</v>
      </c>
      <c r="R23" s="4">
        <f t="shared" si="5"/>
        <v>0.64421820365820892</v>
      </c>
    </row>
    <row r="24" spans="1:18" ht="23.1" hidden="1" customHeight="1">
      <c r="C24" s="8">
        <v>4</v>
      </c>
      <c r="E24" s="7">
        <v>7652566.5590334097</v>
      </c>
      <c r="G24" s="3">
        <f>(E24/E19-1)*100</f>
        <v>-76.770949530674102</v>
      </c>
      <c r="H24" s="4">
        <f t="shared" si="3"/>
        <v>1.8696878204641276</v>
      </c>
      <c r="J24" s="7">
        <v>80263</v>
      </c>
      <c r="L24" s="3">
        <f>(J24/J19-1)*100</f>
        <v>-5.0703725606150218</v>
      </c>
      <c r="M24" s="4">
        <f t="shared" si="4"/>
        <v>0.61298167322687558</v>
      </c>
      <c r="O24" s="7">
        <v>469791.60741032299</v>
      </c>
      <c r="Q24" s="3">
        <f>(O24/O19-1)*100</f>
        <v>-77.482851131936201</v>
      </c>
      <c r="R24" s="4">
        <f t="shared" si="5"/>
        <v>-0.88972026199124477</v>
      </c>
    </row>
    <row r="25" spans="1:18" ht="23.1" customHeight="1">
      <c r="A25" s="8">
        <v>2020</v>
      </c>
      <c r="C25" s="8">
        <v>1</v>
      </c>
      <c r="E25" s="7">
        <v>7234056.2703456096</v>
      </c>
      <c r="G25" s="3">
        <f t="shared" ref="G25:G46" si="6">(E25/E21-1)*100</f>
        <v>-0.67472593588669971</v>
      </c>
      <c r="H25" s="4">
        <f t="shared" si="3"/>
        <v>-5.4688879274597539</v>
      </c>
      <c r="J25" s="7">
        <v>80340</v>
      </c>
      <c r="L25" s="3">
        <f t="shared" ref="L25:L46" si="7">(J25/J21-1)*100</f>
        <v>2.2007378196158278</v>
      </c>
      <c r="M25" s="4">
        <f t="shared" si="4"/>
        <v>9.5934614953341324E-2</v>
      </c>
      <c r="O25" s="7">
        <v>464148.86564360798</v>
      </c>
      <c r="Q25" s="3">
        <f t="shared" ref="Q25:Q46" si="8">(O25/O21-1)*100</f>
        <v>-0.6568981577863453</v>
      </c>
      <c r="R25" s="4">
        <f t="shared" si="5"/>
        <v>-1.2011159155907558</v>
      </c>
    </row>
    <row r="26" spans="1:18" ht="23.1" customHeight="1">
      <c r="C26" s="8">
        <v>2</v>
      </c>
      <c r="E26" s="7">
        <v>4785335.4202292701</v>
      </c>
      <c r="G26" s="3">
        <f t="shared" si="6"/>
        <v>-32.844450084919927</v>
      </c>
      <c r="H26" s="4">
        <f t="shared" si="3"/>
        <v>-33.849900506778205</v>
      </c>
      <c r="J26" s="7">
        <v>76960</v>
      </c>
      <c r="L26" s="3">
        <f t="shared" si="7"/>
        <v>-2.5255211895534146</v>
      </c>
      <c r="M26" s="4">
        <f t="shared" si="4"/>
        <v>-4.2071197411003292</v>
      </c>
      <c r="O26" s="7">
        <v>455111.89645340497</v>
      </c>
      <c r="Q26" s="3">
        <f t="shared" si="8"/>
        <v>-3.3681116501342312</v>
      </c>
      <c r="R26" s="4">
        <f t="shared" si="5"/>
        <v>-1.9469980127328257</v>
      </c>
    </row>
    <row r="27" spans="1:18" ht="23.1" customHeight="1">
      <c r="C27" s="8">
        <v>3</v>
      </c>
      <c r="E27" s="7">
        <v>6757338.1940922197</v>
      </c>
      <c r="G27" s="3">
        <f t="shared" si="6"/>
        <v>-10.047442643031312</v>
      </c>
      <c r="H27" s="4">
        <f t="shared" si="3"/>
        <v>41.209290482055039</v>
      </c>
      <c r="J27" s="7">
        <v>79665</v>
      </c>
      <c r="L27" s="3">
        <f t="shared" si="7"/>
        <v>-0.1366359966906483</v>
      </c>
      <c r="M27" s="4">
        <f t="shared" si="4"/>
        <v>3.5148128898128794</v>
      </c>
      <c r="O27" s="7">
        <v>470839.31879967399</v>
      </c>
      <c r="Q27" s="3">
        <f t="shared" si="8"/>
        <v>-0.66868828260856494</v>
      </c>
      <c r="R27" s="4">
        <f t="shared" si="5"/>
        <v>3.4557264859103043</v>
      </c>
    </row>
    <row r="28" spans="1:18" ht="23.1" customHeight="1">
      <c r="C28" s="8">
        <v>4</v>
      </c>
      <c r="E28" s="7">
        <v>7280359.01863553</v>
      </c>
      <c r="G28" s="3">
        <f t="shared" si="6"/>
        <v>-4.8638262408643884</v>
      </c>
      <c r="H28" s="4">
        <f t="shared" si="3"/>
        <v>7.7400421515172235</v>
      </c>
      <c r="J28" s="7">
        <v>79861</v>
      </c>
      <c r="L28" s="3">
        <f t="shared" si="7"/>
        <v>-0.50085344430186307</v>
      </c>
      <c r="M28" s="4">
        <f t="shared" si="4"/>
        <v>0.24603025167890813</v>
      </c>
      <c r="O28" s="7">
        <v>465732.469024411</v>
      </c>
      <c r="Q28" s="3">
        <f t="shared" si="8"/>
        <v>-0.86402956585103219</v>
      </c>
      <c r="R28" s="4">
        <f t="shared" si="5"/>
        <v>-1.084626871919292</v>
      </c>
    </row>
    <row r="29" spans="1:18" ht="23.1" customHeight="1">
      <c r="A29" s="8">
        <v>2021</v>
      </c>
      <c r="C29" s="8">
        <v>1</v>
      </c>
      <c r="E29" s="7">
        <v>7190430.9868570501</v>
      </c>
      <c r="G29" s="3">
        <f t="shared" si="6"/>
        <v>-0.60305424589233159</v>
      </c>
      <c r="H29" s="4">
        <f t="shared" si="3"/>
        <v>-1.2352142462794924</v>
      </c>
      <c r="J29" s="7">
        <v>80099</v>
      </c>
      <c r="L29" s="3">
        <f t="shared" si="7"/>
        <v>-0.29997510580034303</v>
      </c>
      <c r="M29" s="4">
        <f t="shared" si="4"/>
        <v>0.29801780593781135</v>
      </c>
      <c r="O29" s="7">
        <v>463602.12322827399</v>
      </c>
      <c r="Q29" s="3">
        <f t="shared" si="8"/>
        <v>-0.1177946249154016</v>
      </c>
      <c r="R29" s="4">
        <f t="shared" si="5"/>
        <v>-0.45741835448998014</v>
      </c>
    </row>
    <row r="30" spans="1:18" ht="23.1" customHeight="1">
      <c r="C30" s="8">
        <v>2</v>
      </c>
      <c r="E30" s="7">
        <v>6494931.7755334703</v>
      </c>
      <c r="G30" s="3">
        <f t="shared" si="6"/>
        <v>35.725737177735638</v>
      </c>
      <c r="H30" s="4">
        <f t="shared" si="3"/>
        <v>-9.6725663954614127</v>
      </c>
      <c r="J30" s="7">
        <v>77480</v>
      </c>
      <c r="L30" s="3">
        <f t="shared" si="7"/>
        <v>0.67567567567567988</v>
      </c>
      <c r="M30" s="4">
        <f t="shared" si="4"/>
        <v>-3.269703741619745</v>
      </c>
      <c r="O30" s="7">
        <v>458494.76355961099</v>
      </c>
      <c r="Q30" s="3">
        <f t="shared" si="8"/>
        <v>0.74330447799058064</v>
      </c>
      <c r="R30" s="4">
        <f t="shared" si="5"/>
        <v>-1.1016687398017311</v>
      </c>
    </row>
    <row r="31" spans="1:18" ht="23.1" customHeight="1">
      <c r="C31" s="8">
        <v>3</v>
      </c>
      <c r="E31" s="7">
        <v>6763752.2628455898</v>
      </c>
      <c r="G31" s="3">
        <f t="shared" si="6"/>
        <v>9.4920049420910146E-2</v>
      </c>
      <c r="H31" s="4">
        <f t="shared" si="3"/>
        <v>4.138927037305784</v>
      </c>
      <c r="J31" s="7">
        <v>79824</v>
      </c>
      <c r="L31" s="3">
        <f t="shared" si="7"/>
        <v>0.19958576539258477</v>
      </c>
      <c r="M31" s="4">
        <f t="shared" si="4"/>
        <v>3.0252968508001965</v>
      </c>
      <c r="O31" s="7">
        <v>471490.55542928202</v>
      </c>
      <c r="Q31" s="3">
        <f t="shared" si="8"/>
        <v>0.13831398602568434</v>
      </c>
      <c r="R31" s="4">
        <f t="shared" si="5"/>
        <v>2.8344471742219657</v>
      </c>
    </row>
    <row r="32" spans="1:18" ht="23.1" customHeight="1">
      <c r="C32" s="8">
        <v>4</v>
      </c>
      <c r="E32" s="7">
        <v>7540552.4614383196</v>
      </c>
      <c r="G32" s="3">
        <f t="shared" si="6"/>
        <v>3.5739095027700341</v>
      </c>
      <c r="H32" s="4">
        <f t="shared" si="3"/>
        <v>11.484752374208341</v>
      </c>
      <c r="J32" s="7">
        <v>80625</v>
      </c>
      <c r="L32" s="3">
        <f t="shared" si="7"/>
        <v>0.95666220057348816</v>
      </c>
      <c r="M32" s="4">
        <f t="shared" si="4"/>
        <v>1.0034576067348144</v>
      </c>
      <c r="O32" s="7">
        <v>485705.63416386797</v>
      </c>
      <c r="Q32" s="3">
        <f t="shared" si="8"/>
        <v>4.2885489992346093</v>
      </c>
      <c r="R32" s="4">
        <f t="shared" si="5"/>
        <v>3.0149233258009556</v>
      </c>
    </row>
    <row r="33" spans="1:18" ht="23.1" customHeight="1">
      <c r="A33" s="8">
        <v>2022</v>
      </c>
      <c r="C33" s="8">
        <v>1</v>
      </c>
      <c r="E33" s="7">
        <v>7717137.8225269699</v>
      </c>
      <c r="G33" s="3">
        <f t="shared" si="6"/>
        <v>7.3251080030203308</v>
      </c>
      <c r="H33" s="4">
        <f t="shared" si="3"/>
        <v>2.3418093301742937</v>
      </c>
      <c r="J33" s="7">
        <v>81269</v>
      </c>
      <c r="L33" s="3">
        <f t="shared" si="7"/>
        <v>1.4606923931634652</v>
      </c>
      <c r="M33" s="4">
        <f t="shared" si="4"/>
        <v>0.79875968992249025</v>
      </c>
      <c r="O33" s="7">
        <v>498607.01346616901</v>
      </c>
      <c r="Q33" s="3">
        <f t="shared" si="8"/>
        <v>7.5506319932574728</v>
      </c>
      <c r="R33" s="4">
        <f t="shared" si="5"/>
        <v>2.6562136394630231</v>
      </c>
    </row>
    <row r="34" spans="1:18" ht="23.1" customHeight="1">
      <c r="C34" s="8">
        <v>2</v>
      </c>
      <c r="E34" s="7">
        <v>7840643.6462373398</v>
      </c>
      <c r="G34" s="3">
        <f t="shared" si="6"/>
        <v>20.719415033321688</v>
      </c>
      <c r="H34" s="4">
        <f t="shared" si="3"/>
        <v>1.6004097186115507</v>
      </c>
      <c r="J34" s="7">
        <v>82167</v>
      </c>
      <c r="L34" s="3">
        <f t="shared" si="7"/>
        <v>6.0493030459473518</v>
      </c>
      <c r="M34" s="4">
        <f t="shared" si="4"/>
        <v>1.1049723756906049</v>
      </c>
      <c r="O34" s="7">
        <v>509980.45358935499</v>
      </c>
      <c r="Q34" s="3">
        <f t="shared" si="8"/>
        <v>11.22928637832743</v>
      </c>
      <c r="R34" s="4">
        <f t="shared" si="5"/>
        <v>2.2810429488588913</v>
      </c>
    </row>
    <row r="35" spans="1:18" ht="23.1" customHeight="1">
      <c r="C35" s="8">
        <v>3</v>
      </c>
      <c r="E35" s="7">
        <v>8016663.5450724699</v>
      </c>
      <c r="G35" s="3">
        <f t="shared" si="6"/>
        <v>18.523908527953182</v>
      </c>
      <c r="H35" s="4">
        <f t="shared" si="3"/>
        <v>2.2449674641137563</v>
      </c>
      <c r="J35" s="7">
        <v>82496</v>
      </c>
      <c r="L35" s="3">
        <f t="shared" si="7"/>
        <v>3.3473642012427307</v>
      </c>
      <c r="M35" s="4">
        <f t="shared" si="4"/>
        <v>0.40040405515595623</v>
      </c>
      <c r="O35" s="7">
        <v>512871.48202995199</v>
      </c>
      <c r="Q35" s="3">
        <f t="shared" si="8"/>
        <v>8.7766183488009695</v>
      </c>
      <c r="R35" s="4">
        <f t="shared" si="5"/>
        <v>0.566890048481139</v>
      </c>
    </row>
    <row r="36" spans="1:18" ht="23.1" customHeight="1">
      <c r="C36" s="8">
        <v>4</v>
      </c>
      <c r="E36" s="7">
        <v>7992374.0059252903</v>
      </c>
      <c r="G36" s="3">
        <f t="shared" si="6"/>
        <v>5.9918891460213786</v>
      </c>
      <c r="H36" s="4">
        <f t="shared" si="3"/>
        <v>-0.30298813228989419</v>
      </c>
      <c r="J36" s="7">
        <v>82166</v>
      </c>
      <c r="L36" s="3">
        <f t="shared" si="7"/>
        <v>1.9113178294573707</v>
      </c>
      <c r="M36" s="4">
        <f t="shared" si="4"/>
        <v>-0.40001939487974703</v>
      </c>
      <c r="O36" s="7">
        <v>512013.90702331002</v>
      </c>
      <c r="Q36" s="3">
        <f t="shared" si="8"/>
        <v>5.416505597002419</v>
      </c>
      <c r="R36" s="4">
        <f t="shared" si="5"/>
        <v>-0.16721050724982645</v>
      </c>
    </row>
    <row r="37" spans="1:18" ht="23.1" customHeight="1">
      <c r="A37" s="8">
        <v>2023</v>
      </c>
      <c r="C37" s="8">
        <v>1</v>
      </c>
      <c r="E37" s="7">
        <v>7675066.8729684902</v>
      </c>
      <c r="G37" s="3">
        <f t="shared" si="6"/>
        <v>-0.54516260465986566</v>
      </c>
      <c r="H37" s="4">
        <f t="shared" si="3"/>
        <v>-3.9701236794168926</v>
      </c>
      <c r="J37" s="7">
        <v>81168</v>
      </c>
      <c r="L37" s="3">
        <f t="shared" si="7"/>
        <v>-0.12427863022800301</v>
      </c>
      <c r="M37" s="4">
        <f t="shared" si="4"/>
        <v>-1.214614317357543</v>
      </c>
      <c r="O37" s="7">
        <v>503642.38268433698</v>
      </c>
      <c r="Q37" s="3">
        <f t="shared" si="8"/>
        <v>1.0098873626272376</v>
      </c>
      <c r="R37" s="4">
        <f t="shared" si="5"/>
        <v>-1.6350189368180446</v>
      </c>
    </row>
    <row r="38" spans="1:18" ht="23.1" customHeight="1">
      <c r="C38" s="8">
        <v>2</v>
      </c>
      <c r="E38" s="7">
        <v>7759010.3789343704</v>
      </c>
      <c r="G38" s="3">
        <f t="shared" si="6"/>
        <v>-1.0411551778933936</v>
      </c>
      <c r="H38" s="4">
        <f t="shared" si="3"/>
        <v>1.0937169324416907</v>
      </c>
      <c r="J38" s="7">
        <v>81569</v>
      </c>
      <c r="L38" s="3">
        <f t="shared" si="7"/>
        <v>-0.72778609417406548</v>
      </c>
      <c r="M38" s="4">
        <f t="shared" si="4"/>
        <v>0.49403705893948935</v>
      </c>
      <c r="O38" s="7">
        <v>506235.318565825</v>
      </c>
      <c r="Q38" s="3">
        <f t="shared" si="8"/>
        <v>-0.73436834631031012</v>
      </c>
      <c r="R38" s="4">
        <f t="shared" si="5"/>
        <v>0.5148367116500463</v>
      </c>
    </row>
    <row r="39" spans="1:18" ht="23.1" customHeight="1">
      <c r="C39" s="8">
        <v>3</v>
      </c>
      <c r="E39" s="7">
        <v>8037597.4657557402</v>
      </c>
      <c r="G39" s="3">
        <f t="shared" si="6"/>
        <v>0.26113008941404114</v>
      </c>
      <c r="H39" s="4">
        <f t="shared" si="3"/>
        <v>3.5904976693642565</v>
      </c>
      <c r="J39" s="7">
        <v>82056</v>
      </c>
      <c r="L39" s="3">
        <f t="shared" si="7"/>
        <v>-0.53335919317299973</v>
      </c>
      <c r="M39" s="4">
        <f t="shared" si="4"/>
        <v>0.59704054236291437</v>
      </c>
      <c r="O39" s="7">
        <v>512431.57377410599</v>
      </c>
      <c r="Q39" s="3">
        <f t="shared" si="8"/>
        <v>-8.5773584856940754E-2</v>
      </c>
      <c r="R39" s="4">
        <f t="shared" si="5"/>
        <v>1.2239871421526161</v>
      </c>
    </row>
    <row r="40" spans="1:18" ht="23.1" customHeight="1">
      <c r="C40" s="8">
        <v>4</v>
      </c>
      <c r="E40" s="7">
        <v>8139413.79039976</v>
      </c>
      <c r="G40" s="3">
        <f t="shared" si="6"/>
        <v>1.8397510472540235</v>
      </c>
      <c r="H40" s="4">
        <f t="shared" si="3"/>
        <v>1.2667507308969927</v>
      </c>
      <c r="J40" s="7">
        <v>82465</v>
      </c>
      <c r="L40" s="3">
        <f t="shared" si="7"/>
        <v>0.36389747584157917</v>
      </c>
      <c r="M40" s="4">
        <f t="shared" si="4"/>
        <v>0.49844008969484044</v>
      </c>
      <c r="O40" s="7">
        <v>515759.601972565</v>
      </c>
      <c r="Q40" s="3">
        <f t="shared" si="8"/>
        <v>0.73156117399844067</v>
      </c>
      <c r="R40" s="4">
        <f t="shared" si="5"/>
        <v>0.64945806792267025</v>
      </c>
    </row>
    <row r="41" spans="1:18" ht="23.1" customHeight="1">
      <c r="A41" s="8">
        <v>2024</v>
      </c>
      <c r="C41" s="8">
        <v>1</v>
      </c>
      <c r="E41" s="7">
        <v>8002288.2803381197</v>
      </c>
      <c r="G41" s="3">
        <f t="shared" si="6"/>
        <v>4.2634339581079095</v>
      </c>
      <c r="H41" s="4">
        <f t="shared" si="3"/>
        <v>-1.684709901631698</v>
      </c>
      <c r="J41" s="7">
        <v>81873</v>
      </c>
      <c r="L41" s="3">
        <f t="shared" si="7"/>
        <v>0.86856889414548277</v>
      </c>
      <c r="M41" s="4">
        <f t="shared" si="4"/>
        <v>-0.71788031285999754</v>
      </c>
      <c r="O41" s="7">
        <v>512238.67713503999</v>
      </c>
      <c r="Q41" s="3">
        <f t="shared" si="8"/>
        <v>1.7068250699804333</v>
      </c>
      <c r="R41" s="4">
        <f t="shared" si="5"/>
        <v>-0.68266782122115011</v>
      </c>
    </row>
    <row r="42" spans="1:18" ht="23.1" customHeight="1">
      <c r="C42" s="8">
        <v>2</v>
      </c>
      <c r="E42" s="7">
        <v>8054783.6444336995</v>
      </c>
      <c r="G42" s="3">
        <f t="shared" si="6"/>
        <v>3.8119972915921174</v>
      </c>
      <c r="H42" s="4">
        <f t="shared" si="3"/>
        <v>0.65600441094533224</v>
      </c>
      <c r="J42" s="7">
        <v>82224</v>
      </c>
      <c r="L42" s="3">
        <f t="shared" si="7"/>
        <v>0.80300114013902579</v>
      </c>
      <c r="M42" s="4">
        <f t="shared" si="4"/>
        <v>0.42871276244915713</v>
      </c>
      <c r="O42" s="7">
        <v>516153.52388761</v>
      </c>
      <c r="Q42" s="3">
        <f t="shared" si="8"/>
        <v>1.9592084862596115</v>
      </c>
      <c r="R42" s="4">
        <f t="shared" si="5"/>
        <v>0.76426223307966001</v>
      </c>
    </row>
    <row r="43" spans="1:18" ht="23.1" customHeight="1">
      <c r="C43" s="8">
        <v>3</v>
      </c>
      <c r="E43" s="7">
        <v>8394849.2220591698</v>
      </c>
      <c r="G43" s="3">
        <f t="shared" si="6"/>
        <v>4.4447579992093811</v>
      </c>
      <c r="H43" s="4">
        <f t="shared" si="3"/>
        <v>4.2219082800625474</v>
      </c>
      <c r="J43" s="7">
        <v>83961</v>
      </c>
      <c r="L43" s="3">
        <f t="shared" si="7"/>
        <v>2.3215852588476249</v>
      </c>
      <c r="M43" s="4">
        <f t="shared" si="4"/>
        <v>2.1125218914185728</v>
      </c>
      <c r="O43" s="7">
        <v>526888.93109236099</v>
      </c>
      <c r="Q43" s="3">
        <f t="shared" si="8"/>
        <v>2.8213244573856322</v>
      </c>
      <c r="R43" s="4">
        <f t="shared" si="5"/>
        <v>2.0798864500416681</v>
      </c>
    </row>
    <row r="44" spans="1:18" ht="23.1" customHeight="1">
      <c r="C44" s="8">
        <v>4</v>
      </c>
      <c r="E44" s="7">
        <v>8492027.9359723292</v>
      </c>
      <c r="G44" s="3">
        <f t="shared" si="6"/>
        <v>4.332181096241472</v>
      </c>
      <c r="H44" s="4">
        <f t="shared" si="3"/>
        <v>1.1575992771591714</v>
      </c>
      <c r="J44" s="7">
        <v>84550</v>
      </c>
      <c r="L44" s="3">
        <f t="shared" si="7"/>
        <v>2.5283453586369964</v>
      </c>
      <c r="M44" s="4">
        <f t="shared" si="4"/>
        <v>0.70151618013125638</v>
      </c>
      <c r="O44" s="7">
        <v>531091.39294579299</v>
      </c>
      <c r="Q44" s="3">
        <f t="shared" si="8"/>
        <v>2.972662247021729</v>
      </c>
      <c r="R44" s="4">
        <f t="shared" si="5"/>
        <v>0.79759919129811507</v>
      </c>
    </row>
    <row r="45" spans="1:18" ht="23.1" customHeight="1">
      <c r="A45" s="8">
        <v>2025</v>
      </c>
      <c r="C45" s="8" t="s">
        <v>20</v>
      </c>
      <c r="E45" s="7">
        <v>8581282.4484578632</v>
      </c>
      <c r="G45" s="3">
        <f t="shared" si="6"/>
        <v>7.2353575356982613</v>
      </c>
      <c r="H45" s="4">
        <f t="shared" si="3"/>
        <v>1.0510388467688703</v>
      </c>
      <c r="J45" s="7">
        <v>84634</v>
      </c>
      <c r="L45" s="3">
        <f t="shared" si="7"/>
        <v>3.3722961171570587</v>
      </c>
      <c r="M45" s="4">
        <f t="shared" si="4"/>
        <v>9.9349497338852011E-2</v>
      </c>
      <c r="O45" s="7">
        <v>534826.64038842451</v>
      </c>
      <c r="Q45" s="3">
        <f t="shared" si="8"/>
        <v>4.4096559400237823</v>
      </c>
      <c r="R45" s="4">
        <f t="shared" si="5"/>
        <v>0.70331537890555573</v>
      </c>
    </row>
    <row r="46" spans="1:18" ht="23.1" customHeight="1" thickBot="1">
      <c r="A46" s="27"/>
      <c r="B46" s="23"/>
      <c r="C46" s="27" t="s">
        <v>19</v>
      </c>
      <c r="D46" s="23"/>
      <c r="E46" s="24">
        <v>8330733.2788428161</v>
      </c>
      <c r="F46" s="23"/>
      <c r="G46" s="32">
        <f t="shared" si="6"/>
        <v>3.4259099510365321</v>
      </c>
      <c r="H46" s="33">
        <f t="shared" si="3"/>
        <v>-2.9197170833139663</v>
      </c>
      <c r="I46" s="23"/>
      <c r="J46" s="24">
        <v>84578</v>
      </c>
      <c r="K46" s="23"/>
      <c r="L46" s="32">
        <f t="shared" si="7"/>
        <v>2.8629110721930306</v>
      </c>
      <c r="M46" s="33">
        <f t="shared" si="4"/>
        <v>-6.6167261384308951E-2</v>
      </c>
      <c r="N46" s="23"/>
      <c r="O46" s="24">
        <v>532534.0925824655</v>
      </c>
      <c r="P46" s="25"/>
      <c r="Q46" s="32">
        <f t="shared" si="8"/>
        <v>3.1735845900031645</v>
      </c>
      <c r="R46" s="33">
        <f t="shared" si="5"/>
        <v>-0.42865250771615404</v>
      </c>
    </row>
  </sheetData>
  <sheetProtection algorithmName="SHA-512" hashValue="55ZmnBBGcY3UPmvYn3b6Ab38RyqCH/lkWnP09ucxGgcy6hjigftyl0QB0LYNeBvHQjcf9Mq75y34/I4ueJmPSw==" saltValue="XGc8160QTXNzhJjmXu7lK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8255-755A-4678-84C5-EEC1AD53A7F7}">
  <sheetPr>
    <tabColor rgb="FF00B050"/>
  </sheetPr>
  <dimension ref="A2:S46"/>
  <sheetViews>
    <sheetView view="pageBreakPreview" zoomScaleNormal="100" zoomScaleSheetLayoutView="100" workbookViewId="0">
      <pane ySplit="12" topLeftCell="A46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477</v>
      </c>
      <c r="B11" s="35"/>
      <c r="C11" s="35" t="s">
        <v>68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69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115784759.9548029</v>
      </c>
      <c r="F14" s="5"/>
      <c r="G14" s="29"/>
      <c r="H14" s="5"/>
      <c r="I14" s="5"/>
      <c r="J14" s="34">
        <f>J24</f>
        <v>248847</v>
      </c>
      <c r="K14" s="5"/>
      <c r="L14" s="29"/>
      <c r="M14" s="5"/>
      <c r="N14" s="5"/>
      <c r="O14" s="34">
        <f>+O21+O22+O23+O24</f>
        <v>6883815.9805893004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102814581.73249829</v>
      </c>
      <c r="F15" s="5"/>
      <c r="G15" s="29">
        <f t="shared" ref="G15:G16" si="0">((E15/E14)-1)*100</f>
        <v>-11.201973582160186</v>
      </c>
      <c r="H15" s="5"/>
      <c r="I15" s="5"/>
      <c r="J15" s="34">
        <f>J28</f>
        <v>243123</v>
      </c>
      <c r="K15" s="5"/>
      <c r="L15" s="29">
        <f t="shared" ref="L15:L16" si="1">((J15/J14)-1)*100</f>
        <v>-2.3002085618874291</v>
      </c>
      <c r="M15" s="5"/>
      <c r="N15" s="5"/>
      <c r="O15" s="34">
        <f>+O25+O26+O27+O28</f>
        <v>6796351.1128995605</v>
      </c>
      <c r="P15" s="1"/>
      <c r="Q15" s="29">
        <f t="shared" ref="Q15:Q16" si="2">((O15/O14)-1)*100</f>
        <v>-1.2705869525909685</v>
      </c>
      <c r="R15" s="5"/>
    </row>
    <row r="16" spans="1:19" ht="23.1" customHeight="1">
      <c r="A16" s="8">
        <v>2021</v>
      </c>
      <c r="E16" s="34">
        <f>+E29+E30+E31+E32</f>
        <v>105217602.29362209</v>
      </c>
      <c r="F16" s="5"/>
      <c r="G16" s="29">
        <f t="shared" si="0"/>
        <v>2.3372371123153934</v>
      </c>
      <c r="H16" s="5"/>
      <c r="I16" s="5"/>
      <c r="J16" s="34">
        <f>J32</f>
        <v>247097</v>
      </c>
      <c r="K16" s="5"/>
      <c r="L16" s="29">
        <f t="shared" si="1"/>
        <v>1.6345635748160392</v>
      </c>
      <c r="M16" s="5"/>
      <c r="N16" s="5"/>
      <c r="O16" s="34">
        <f>+O29+O30+O31+O32</f>
        <v>6782410.6117154602</v>
      </c>
      <c r="P16" s="1"/>
      <c r="Q16" s="29">
        <f t="shared" si="2"/>
        <v>-0.2051174365850672</v>
      </c>
      <c r="R16" s="5"/>
    </row>
    <row r="17" spans="1:18" ht="23.1" customHeight="1">
      <c r="A17" s="8">
        <v>2022</v>
      </c>
      <c r="E17" s="34">
        <f>+E33+E34+E35+E36</f>
        <v>135104347.517636</v>
      </c>
      <c r="F17" s="5"/>
      <c r="G17" s="29">
        <f>((E17/E16)-1)*100</f>
        <v>28.404700898440382</v>
      </c>
      <c r="H17" s="5"/>
      <c r="I17" s="5"/>
      <c r="J17" s="34">
        <f>J36</f>
        <v>263157</v>
      </c>
      <c r="K17" s="5"/>
      <c r="L17" s="29">
        <f>((J17/J16)-1)*100</f>
        <v>6.4994718673233587</v>
      </c>
      <c r="M17" s="5"/>
      <c r="N17" s="5"/>
      <c r="O17" s="34">
        <f>+O33+O34+O35+O36</f>
        <v>7273299.3182345796</v>
      </c>
      <c r="P17" s="1"/>
      <c r="Q17" s="29">
        <f>((O17/O16)-1)*100</f>
        <v>7.2376730726269045</v>
      </c>
      <c r="R17" s="5"/>
    </row>
    <row r="18" spans="1:18" ht="23.1" customHeight="1">
      <c r="A18" s="8">
        <v>2023</v>
      </c>
      <c r="E18" s="34">
        <f>+E37+E38+E39+E40</f>
        <v>148500015.82470548</v>
      </c>
      <c r="F18" s="5"/>
      <c r="G18" s="29">
        <f>((E18/E17)-1)*100</f>
        <v>9.9150534776986774</v>
      </c>
      <c r="H18" s="5"/>
      <c r="I18" s="5"/>
      <c r="J18" s="34">
        <f>J40</f>
        <v>269936</v>
      </c>
      <c r="K18" s="5"/>
      <c r="L18" s="29">
        <f>((J18/J17)-1)*100</f>
        <v>2.5760287584977837</v>
      </c>
      <c r="M18" s="5"/>
      <c r="N18" s="5"/>
      <c r="O18" s="34">
        <f>+O37+O38+O39+O40</f>
        <v>7537866.2246335503</v>
      </c>
      <c r="P18" s="1"/>
      <c r="Q18" s="29">
        <f>((O18/O17)-1)*100</f>
        <v>3.6375088501539699</v>
      </c>
      <c r="R18" s="5"/>
    </row>
    <row r="19" spans="1:18" ht="23.1" customHeight="1">
      <c r="A19" s="8">
        <v>2024</v>
      </c>
      <c r="E19" s="34">
        <f>+E41+E42+E43+E44</f>
        <v>160885218.67239422</v>
      </c>
      <c r="F19" s="5"/>
      <c r="G19" s="29">
        <f>((E19/E18)-1)*100</f>
        <v>8.3402030490748569</v>
      </c>
      <c r="H19" s="5"/>
      <c r="I19" s="5"/>
      <c r="J19" s="34">
        <f>J44</f>
        <v>281415</v>
      </c>
      <c r="K19" s="5"/>
      <c r="L19" s="29">
        <f>((J19/J18)-1)*100</f>
        <v>4.25248947898762</v>
      </c>
      <c r="M19" s="5"/>
      <c r="N19" s="5"/>
      <c r="O19" s="34">
        <f>+O41+O42+O43+O44</f>
        <v>7999945.9052813798</v>
      </c>
      <c r="P19" s="1"/>
      <c r="Q19" s="29">
        <f>((O19/O18)-1)*100</f>
        <v>6.1301125129783474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27513450.684297699</v>
      </c>
      <c r="G21" s="3">
        <f>(E21/E16-1)*100</f>
        <v>-73.850905091414091</v>
      </c>
      <c r="H21" s="4">
        <f>(E21/E19-1)*100</f>
        <v>-82.898708214878013</v>
      </c>
      <c r="J21" s="7">
        <v>242036</v>
      </c>
      <c r="L21" s="3">
        <f>(J21/J16-1)*100</f>
        <v>-2.0481835068819176</v>
      </c>
      <c r="M21" s="4">
        <f>(J21/J19-1)*100</f>
        <v>-13.993212870671423</v>
      </c>
      <c r="O21" s="7">
        <v>1687788.07895561</v>
      </c>
      <c r="Q21" s="3">
        <f>(O21/O16-1)*100</f>
        <v>-75.115218237594704</v>
      </c>
      <c r="R21" s="4">
        <f>(O21/O19-1)*100</f>
        <v>-78.902506355182084</v>
      </c>
    </row>
    <row r="22" spans="1:18" ht="23.1" hidden="1" customHeight="1">
      <c r="C22" s="8">
        <v>2</v>
      </c>
      <c r="E22" s="7">
        <v>28190750.217902601</v>
      </c>
      <c r="G22" s="3">
        <f>(E22/E17-1)*100</f>
        <v>-79.13409099272495</v>
      </c>
      <c r="H22" s="4">
        <f t="shared" ref="H22:H46" si="3">(E22/E21-1)*100</f>
        <v>2.4617033369480179</v>
      </c>
      <c r="J22" s="7">
        <v>246649</v>
      </c>
      <c r="L22" s="3">
        <f>(J22/J17-1)*100</f>
        <v>-6.273061328408513</v>
      </c>
      <c r="M22" s="4">
        <f t="shared" ref="M22:M46" si="4">(J22/J21-1)*100</f>
        <v>1.9059148225883726</v>
      </c>
      <c r="O22" s="7">
        <v>1731451.6894455701</v>
      </c>
      <c r="Q22" s="3">
        <f>(O22/O17-1)*100</f>
        <v>-76.194411728598581</v>
      </c>
      <c r="R22" s="4">
        <f t="shared" ref="R22:R46" si="5">(O22/O21-1)*100</f>
        <v>2.5870315731213678</v>
      </c>
    </row>
    <row r="23" spans="1:18" ht="23.1" hidden="1" customHeight="1">
      <c r="C23" s="8">
        <v>3</v>
      </c>
      <c r="E23" s="7">
        <v>29698738.131656799</v>
      </c>
      <c r="G23" s="3">
        <f>(E23/E18-1)*100</f>
        <v>-80.000851874174742</v>
      </c>
      <c r="H23" s="4">
        <f t="shared" si="3"/>
        <v>5.3492294532713425</v>
      </c>
      <c r="J23" s="7">
        <v>247451</v>
      </c>
      <c r="L23" s="3">
        <f>(J23/J18-1)*100</f>
        <v>-8.3297522375674227</v>
      </c>
      <c r="M23" s="4">
        <f t="shared" si="4"/>
        <v>0.32515842350870905</v>
      </c>
      <c r="O23" s="7">
        <v>1732171.8206961199</v>
      </c>
      <c r="Q23" s="3">
        <f>(O23/O18-1)*100</f>
        <v>-77.020395837811137</v>
      </c>
      <c r="R23" s="4">
        <f t="shared" si="5"/>
        <v>4.1591183568079337E-2</v>
      </c>
    </row>
    <row r="24" spans="1:18" ht="23.1" hidden="1" customHeight="1">
      <c r="C24" s="8">
        <v>4</v>
      </c>
      <c r="E24" s="7">
        <v>30381820.920945801</v>
      </c>
      <c r="G24" s="3">
        <f>(E24/E19-1)*100</f>
        <v>-81.115840739346353</v>
      </c>
      <c r="H24" s="4">
        <f t="shared" si="3"/>
        <v>2.3000397736120837</v>
      </c>
      <c r="J24" s="7">
        <v>248847</v>
      </c>
      <c r="L24" s="3">
        <f>(J24/J19-1)*100</f>
        <v>-11.572943872927887</v>
      </c>
      <c r="M24" s="4">
        <f t="shared" si="4"/>
        <v>0.56415209475815242</v>
      </c>
      <c r="O24" s="7">
        <v>1732404.3914920001</v>
      </c>
      <c r="Q24" s="3">
        <f>(O24/O19-1)*100</f>
        <v>-78.344798677347228</v>
      </c>
      <c r="R24" s="4">
        <f t="shared" si="5"/>
        <v>1.342654308893465E-2</v>
      </c>
    </row>
    <row r="25" spans="1:18" ht="23.1" customHeight="1">
      <c r="A25" s="8">
        <v>2020</v>
      </c>
      <c r="C25" s="8">
        <v>1</v>
      </c>
      <c r="E25" s="7">
        <v>27864238.584896602</v>
      </c>
      <c r="G25" s="3">
        <f t="shared" ref="G25:G46" si="6">(E25/E21-1)*100</f>
        <v>1.2749687584592939</v>
      </c>
      <c r="H25" s="4">
        <f t="shared" si="3"/>
        <v>-8.2864761220204919</v>
      </c>
      <c r="J25" s="7">
        <v>244940</v>
      </c>
      <c r="L25" s="3">
        <f t="shared" ref="L25:L46" si="7">(J25/J21-1)*100</f>
        <v>1.1998215141549196</v>
      </c>
      <c r="M25" s="4">
        <f t="shared" si="4"/>
        <v>-1.5700410292267986</v>
      </c>
      <c r="O25" s="7">
        <v>1719856.0524557701</v>
      </c>
      <c r="Q25" s="3">
        <f t="shared" ref="Q25:Q46" si="8">(O25/O21-1)*100</f>
        <v>1.9000000000002126</v>
      </c>
      <c r="R25" s="4">
        <f t="shared" si="5"/>
        <v>-0.72433082586583764</v>
      </c>
    </row>
    <row r="26" spans="1:18" ht="23.1" customHeight="1">
      <c r="C26" s="8">
        <v>2</v>
      </c>
      <c r="E26" s="7">
        <v>18827010.701477699</v>
      </c>
      <c r="G26" s="3">
        <f t="shared" si="6"/>
        <v>-33.215645004290941</v>
      </c>
      <c r="H26" s="4">
        <f t="shared" si="3"/>
        <v>-32.433069562924999</v>
      </c>
      <c r="J26" s="7">
        <v>241303</v>
      </c>
      <c r="L26" s="3">
        <f t="shared" si="7"/>
        <v>-2.1674525337625483</v>
      </c>
      <c r="M26" s="4">
        <f t="shared" si="4"/>
        <v>-1.4848534334939156</v>
      </c>
      <c r="O26" s="7">
        <v>1636817.6198656601</v>
      </c>
      <c r="Q26" s="3">
        <f t="shared" si="8"/>
        <v>-5.4655911081303632</v>
      </c>
      <c r="R26" s="4">
        <f t="shared" si="5"/>
        <v>-4.828219924076782</v>
      </c>
    </row>
    <row r="27" spans="1:18" ht="23.1" customHeight="1">
      <c r="C27" s="8">
        <v>3</v>
      </c>
      <c r="E27" s="7">
        <v>27763458.042438898</v>
      </c>
      <c r="G27" s="3">
        <f t="shared" si="6"/>
        <v>-6.5163714385394256</v>
      </c>
      <c r="H27" s="4">
        <f t="shared" si="3"/>
        <v>47.466097951810227</v>
      </c>
      <c r="J27" s="7">
        <v>244340</v>
      </c>
      <c r="L27" s="3">
        <f t="shared" si="7"/>
        <v>-1.2572186008543151</v>
      </c>
      <c r="M27" s="4">
        <f t="shared" si="4"/>
        <v>1.2585836065030165</v>
      </c>
      <c r="O27" s="7">
        <v>1721704.7297797501</v>
      </c>
      <c r="Q27" s="3">
        <f t="shared" si="8"/>
        <v>-0.60427555692271762</v>
      </c>
      <c r="R27" s="4">
        <f t="shared" si="5"/>
        <v>5.1861068016274769</v>
      </c>
    </row>
    <row r="28" spans="1:18" ht="23.1" customHeight="1">
      <c r="C28" s="8">
        <v>4</v>
      </c>
      <c r="E28" s="7">
        <v>28359874.4036851</v>
      </c>
      <c r="G28" s="3">
        <f t="shared" si="6"/>
        <v>-6.6551195944504205</v>
      </c>
      <c r="H28" s="4">
        <f t="shared" si="3"/>
        <v>2.1482063233424498</v>
      </c>
      <c r="J28" s="7">
        <v>243123</v>
      </c>
      <c r="L28" s="3">
        <f t="shared" si="7"/>
        <v>-2.3002085618874291</v>
      </c>
      <c r="M28" s="4">
        <f t="shared" si="4"/>
        <v>-0.49807645084718466</v>
      </c>
      <c r="O28" s="7">
        <v>1717972.71079838</v>
      </c>
      <c r="Q28" s="3">
        <f t="shared" si="8"/>
        <v>-0.83304341437226981</v>
      </c>
      <c r="R28" s="4">
        <f t="shared" si="5"/>
        <v>-0.21676300917449209</v>
      </c>
    </row>
    <row r="29" spans="1:18" ht="23.1" customHeight="1">
      <c r="A29" s="8">
        <v>2021</v>
      </c>
      <c r="C29" s="8">
        <v>1</v>
      </c>
      <c r="E29" s="7">
        <v>27616446.7394091</v>
      </c>
      <c r="G29" s="3">
        <f t="shared" si="6"/>
        <v>-0.88928267224145374</v>
      </c>
      <c r="H29" s="4">
        <f t="shared" si="3"/>
        <v>-2.6214067583437473</v>
      </c>
      <c r="J29" s="7">
        <v>239552</v>
      </c>
      <c r="L29" s="3">
        <f t="shared" si="7"/>
        <v>-2.1997223809912647</v>
      </c>
      <c r="M29" s="4">
        <f t="shared" si="4"/>
        <v>-1.4688038564841688</v>
      </c>
      <c r="O29" s="7">
        <v>1709193.9243791399</v>
      </c>
      <c r="Q29" s="3">
        <f t="shared" si="8"/>
        <v>-0.61994305054808851</v>
      </c>
      <c r="R29" s="4">
        <f t="shared" si="5"/>
        <v>-0.51099684902214948</v>
      </c>
    </row>
    <row r="30" spans="1:18" ht="23.1" customHeight="1">
      <c r="C30" s="8">
        <v>2</v>
      </c>
      <c r="E30" s="7">
        <v>25543797.4706778</v>
      </c>
      <c r="G30" s="3">
        <f t="shared" si="6"/>
        <v>35.676331605170411</v>
      </c>
      <c r="H30" s="4">
        <f t="shared" si="3"/>
        <v>-7.5051265222096708</v>
      </c>
      <c r="J30" s="7">
        <v>237618</v>
      </c>
      <c r="L30" s="3">
        <f t="shared" si="7"/>
        <v>-1.5271256470081207</v>
      </c>
      <c r="M30" s="4">
        <f t="shared" si="4"/>
        <v>-0.80734036868821413</v>
      </c>
      <c r="O30" s="7">
        <v>1631348.14116666</v>
      </c>
      <c r="Q30" s="3">
        <f t="shared" si="8"/>
        <v>-0.33415321491034877</v>
      </c>
      <c r="R30" s="4">
        <f t="shared" si="5"/>
        <v>-4.5545319405904898</v>
      </c>
    </row>
    <row r="31" spans="1:18" ht="23.1" customHeight="1">
      <c r="C31" s="8">
        <v>3</v>
      </c>
      <c r="E31" s="7">
        <v>24455333.046365101</v>
      </c>
      <c r="G31" s="3">
        <f t="shared" si="6"/>
        <v>-11.915392495477462</v>
      </c>
      <c r="H31" s="4">
        <f t="shared" si="3"/>
        <v>-4.2611691764396724</v>
      </c>
      <c r="J31" s="7">
        <v>239843</v>
      </c>
      <c r="L31" s="3">
        <f t="shared" si="7"/>
        <v>-1.8404682000491168</v>
      </c>
      <c r="M31" s="4">
        <f t="shared" si="4"/>
        <v>0.93637687380585533</v>
      </c>
      <c r="O31" s="7">
        <v>1677624.22997561</v>
      </c>
      <c r="Q31" s="3">
        <f t="shared" si="8"/>
        <v>-2.560282204125619</v>
      </c>
      <c r="R31" s="4">
        <f t="shared" si="5"/>
        <v>2.8366776925896175</v>
      </c>
    </row>
    <row r="32" spans="1:18" ht="23.1" customHeight="1">
      <c r="C32" s="8">
        <v>4</v>
      </c>
      <c r="E32" s="7">
        <v>27602025.037170101</v>
      </c>
      <c r="G32" s="3">
        <f t="shared" si="6"/>
        <v>-2.6722592481457697</v>
      </c>
      <c r="H32" s="4">
        <f t="shared" si="3"/>
        <v>12.867099314653196</v>
      </c>
      <c r="J32" s="7">
        <v>247097</v>
      </c>
      <c r="L32" s="3">
        <f t="shared" si="7"/>
        <v>1.6345635748160392</v>
      </c>
      <c r="M32" s="4">
        <f t="shared" si="4"/>
        <v>3.0244785130272733</v>
      </c>
      <c r="O32" s="7">
        <v>1764244.31619405</v>
      </c>
      <c r="Q32" s="3">
        <f t="shared" si="8"/>
        <v>2.6933841908447276</v>
      </c>
      <c r="R32" s="4">
        <f t="shared" si="5"/>
        <v>5.1632591298290453</v>
      </c>
    </row>
    <row r="33" spans="1:18" ht="23.1" customHeight="1">
      <c r="A33" s="8">
        <v>2022</v>
      </c>
      <c r="C33" s="8">
        <v>1</v>
      </c>
      <c r="E33" s="7">
        <v>28919124.604827698</v>
      </c>
      <c r="G33" s="3">
        <f t="shared" si="6"/>
        <v>4.7170364736302428</v>
      </c>
      <c r="H33" s="4">
        <f t="shared" si="3"/>
        <v>4.7717497751847304</v>
      </c>
      <c r="J33" s="7">
        <v>248830</v>
      </c>
      <c r="L33" s="3">
        <f t="shared" si="7"/>
        <v>3.8730630510285913</v>
      </c>
      <c r="M33" s="4">
        <f t="shared" si="4"/>
        <v>0.70134400660468721</v>
      </c>
      <c r="O33" s="7">
        <v>1778966.4071172201</v>
      </c>
      <c r="Q33" s="3">
        <f t="shared" si="8"/>
        <v>4.0821864472414982</v>
      </c>
      <c r="R33" s="4">
        <f t="shared" si="5"/>
        <v>0.83447007809720475</v>
      </c>
    </row>
    <row r="34" spans="1:18" ht="23.1" customHeight="1">
      <c r="C34" s="8">
        <v>2</v>
      </c>
      <c r="E34" s="7">
        <v>33472678.5767828</v>
      </c>
      <c r="G34" s="3">
        <f t="shared" si="6"/>
        <v>31.040338129859933</v>
      </c>
      <c r="H34" s="4">
        <f t="shared" si="3"/>
        <v>15.745822303331213</v>
      </c>
      <c r="J34" s="7">
        <v>254894</v>
      </c>
      <c r="L34" s="3">
        <f t="shared" si="7"/>
        <v>7.2704929761213455</v>
      </c>
      <c r="M34" s="4">
        <f t="shared" si="4"/>
        <v>2.437005184262353</v>
      </c>
      <c r="O34" s="7">
        <v>1811767.7237374501</v>
      </c>
      <c r="Q34" s="3">
        <f t="shared" si="8"/>
        <v>11.059538918637134</v>
      </c>
      <c r="R34" s="4">
        <f t="shared" si="5"/>
        <v>1.8438412602396426</v>
      </c>
    </row>
    <row r="35" spans="1:18" ht="23.1" customHeight="1">
      <c r="C35" s="8">
        <v>3</v>
      </c>
      <c r="E35" s="7">
        <v>35552725.303442299</v>
      </c>
      <c r="G35" s="3">
        <f t="shared" si="6"/>
        <v>45.378209472909425</v>
      </c>
      <c r="H35" s="4">
        <f t="shared" si="3"/>
        <v>6.2141627593025994</v>
      </c>
      <c r="J35" s="7">
        <v>257708</v>
      </c>
      <c r="L35" s="3">
        <f t="shared" si="7"/>
        <v>7.4486226406440981</v>
      </c>
      <c r="M35" s="4">
        <f t="shared" si="4"/>
        <v>1.103988324558447</v>
      </c>
      <c r="O35" s="7">
        <v>1828108.66099355</v>
      </c>
      <c r="Q35" s="3">
        <f t="shared" si="8"/>
        <v>8.9700916527730268</v>
      </c>
      <c r="R35" s="4">
        <f t="shared" si="5"/>
        <v>0.90193334620127796</v>
      </c>
    </row>
    <row r="36" spans="1:18" ht="23.1" customHeight="1">
      <c r="C36" s="8">
        <v>4</v>
      </c>
      <c r="E36" s="7">
        <v>37159819.032583199</v>
      </c>
      <c r="G36" s="3">
        <f t="shared" si="6"/>
        <v>34.627147763767894</v>
      </c>
      <c r="H36" s="4">
        <f t="shared" si="3"/>
        <v>4.520310933759264</v>
      </c>
      <c r="J36" s="7">
        <v>263157</v>
      </c>
      <c r="L36" s="3">
        <f t="shared" si="7"/>
        <v>6.4994718673233587</v>
      </c>
      <c r="M36" s="4">
        <f t="shared" si="4"/>
        <v>2.1144085554193115</v>
      </c>
      <c r="O36" s="7">
        <v>1854456.5263863599</v>
      </c>
      <c r="Q36" s="3">
        <f t="shared" si="8"/>
        <v>5.113362665490806</v>
      </c>
      <c r="R36" s="4">
        <f t="shared" si="5"/>
        <v>1.4412636379333321</v>
      </c>
    </row>
    <row r="37" spans="1:18" ht="23.1" customHeight="1">
      <c r="A37" s="8">
        <v>2023</v>
      </c>
      <c r="C37" s="8">
        <v>1</v>
      </c>
      <c r="E37" s="7">
        <v>36165533.517185897</v>
      </c>
      <c r="G37" s="3">
        <f t="shared" si="6"/>
        <v>25.057497456712419</v>
      </c>
      <c r="H37" s="4">
        <f t="shared" si="3"/>
        <v>-2.6757006392455041</v>
      </c>
      <c r="J37" s="7">
        <v>261027</v>
      </c>
      <c r="L37" s="3">
        <f t="shared" si="7"/>
        <v>4.9017401438733232</v>
      </c>
      <c r="M37" s="4">
        <f t="shared" si="4"/>
        <v>-0.80940275196935696</v>
      </c>
      <c r="O37" s="7">
        <v>1849928.3883954501</v>
      </c>
      <c r="Q37" s="3">
        <f t="shared" si="8"/>
        <v>3.9889444226899329</v>
      </c>
      <c r="R37" s="4">
        <f t="shared" si="5"/>
        <v>-0.24417601202728623</v>
      </c>
    </row>
    <row r="38" spans="1:18" ht="23.1" customHeight="1">
      <c r="C38" s="8">
        <v>2</v>
      </c>
      <c r="E38" s="7">
        <v>36300938.209885903</v>
      </c>
      <c r="G38" s="3">
        <f t="shared" si="6"/>
        <v>8.4494571494043278</v>
      </c>
      <c r="H38" s="4">
        <f t="shared" si="3"/>
        <v>0.37440258591971975</v>
      </c>
      <c r="J38" s="7">
        <v>261999</v>
      </c>
      <c r="L38" s="3">
        <f t="shared" si="7"/>
        <v>2.7874332075294106</v>
      </c>
      <c r="M38" s="4">
        <f t="shared" si="4"/>
        <v>0.37237527152362837</v>
      </c>
      <c r="O38" s="7">
        <v>1863113.1446135601</v>
      </c>
      <c r="Q38" s="3">
        <f t="shared" si="8"/>
        <v>2.8339957823175554</v>
      </c>
      <c r="R38" s="4">
        <f t="shared" si="5"/>
        <v>0.71271711385250125</v>
      </c>
    </row>
    <row r="39" spans="1:18" ht="23.1" customHeight="1">
      <c r="C39" s="8">
        <v>3</v>
      </c>
      <c r="E39" s="7">
        <v>37423613.937000901</v>
      </c>
      <c r="G39" s="3">
        <f t="shared" si="6"/>
        <v>5.2622931648434124</v>
      </c>
      <c r="H39" s="4">
        <f t="shared" si="3"/>
        <v>3.0926906644227037</v>
      </c>
      <c r="J39" s="7">
        <v>265681</v>
      </c>
      <c r="L39" s="3">
        <f t="shared" si="7"/>
        <v>3.0938116007263927</v>
      </c>
      <c r="M39" s="4">
        <f t="shared" si="4"/>
        <v>1.4053488753773768</v>
      </c>
      <c r="O39" s="7">
        <v>1895924.8581102199</v>
      </c>
      <c r="Q39" s="3">
        <f t="shared" si="8"/>
        <v>3.7096371000076678</v>
      </c>
      <c r="R39" s="4">
        <f t="shared" si="5"/>
        <v>1.7611229673045736</v>
      </c>
    </row>
    <row r="40" spans="1:18" ht="23.1" customHeight="1">
      <c r="C40" s="8">
        <v>4</v>
      </c>
      <c r="E40" s="7">
        <v>38609930.160632797</v>
      </c>
      <c r="G40" s="3">
        <f t="shared" si="6"/>
        <v>3.9023632671033148</v>
      </c>
      <c r="H40" s="4">
        <f t="shared" si="3"/>
        <v>3.1699670310540995</v>
      </c>
      <c r="J40" s="7">
        <v>269936</v>
      </c>
      <c r="L40" s="3">
        <f t="shared" si="7"/>
        <v>2.5760287584977837</v>
      </c>
      <c r="M40" s="4">
        <f t="shared" si="4"/>
        <v>1.6015447096329849</v>
      </c>
      <c r="O40" s="7">
        <v>1928899.83351432</v>
      </c>
      <c r="Q40" s="3">
        <f t="shared" si="8"/>
        <v>4.0142923853287771</v>
      </c>
      <c r="R40" s="4">
        <f t="shared" si="5"/>
        <v>1.7392553962802149</v>
      </c>
    </row>
    <row r="41" spans="1:18" ht="23.1" customHeight="1">
      <c r="A41" s="8">
        <v>2024</v>
      </c>
      <c r="C41" s="8">
        <v>1</v>
      </c>
      <c r="E41" s="7">
        <v>39195391.3401554</v>
      </c>
      <c r="G41" s="3">
        <f t="shared" si="6"/>
        <v>8.3777495540877656</v>
      </c>
      <c r="H41" s="4">
        <f t="shared" si="3"/>
        <v>1.5163487141438781</v>
      </c>
      <c r="J41" s="7">
        <v>271526</v>
      </c>
      <c r="L41" s="3">
        <f t="shared" si="7"/>
        <v>4.0221892754389366</v>
      </c>
      <c r="M41" s="4">
        <f t="shared" si="4"/>
        <v>0.58902851046174209</v>
      </c>
      <c r="O41" s="7">
        <v>1959770.4984355001</v>
      </c>
      <c r="Q41" s="3">
        <f t="shared" si="8"/>
        <v>5.9376411935233131</v>
      </c>
      <c r="R41" s="4">
        <f t="shared" si="5"/>
        <v>1.6004286166034776</v>
      </c>
    </row>
    <row r="42" spans="1:18" ht="23.1" customHeight="1">
      <c r="C42" s="8">
        <v>2</v>
      </c>
      <c r="E42" s="7">
        <v>40376008.169741601</v>
      </c>
      <c r="G42" s="3">
        <f t="shared" si="6"/>
        <v>11.22579790168048</v>
      </c>
      <c r="H42" s="4">
        <f t="shared" si="3"/>
        <v>3.012131756359504</v>
      </c>
      <c r="J42" s="7">
        <v>273683</v>
      </c>
      <c r="L42" s="3">
        <f t="shared" si="7"/>
        <v>4.4595590059504087</v>
      </c>
      <c r="M42" s="4">
        <f t="shared" si="4"/>
        <v>0.79439906307314789</v>
      </c>
      <c r="O42" s="7">
        <v>1993154.7734566999</v>
      </c>
      <c r="Q42" s="3">
        <f t="shared" si="8"/>
        <v>6.9798030902794572</v>
      </c>
      <c r="R42" s="4">
        <f t="shared" si="5"/>
        <v>1.7034788026379033</v>
      </c>
    </row>
    <row r="43" spans="1:18" ht="23.1" customHeight="1">
      <c r="C43" s="8">
        <v>3</v>
      </c>
      <c r="E43" s="7">
        <v>39668783.920534603</v>
      </c>
      <c r="G43" s="3">
        <f t="shared" si="6"/>
        <v>5.9993403825542746</v>
      </c>
      <c r="H43" s="4">
        <f t="shared" si="3"/>
        <v>-1.7515952697300108</v>
      </c>
      <c r="J43" s="7">
        <v>275321</v>
      </c>
      <c r="L43" s="3">
        <f t="shared" si="7"/>
        <v>3.6284115160662544</v>
      </c>
      <c r="M43" s="4">
        <f t="shared" si="4"/>
        <v>0.59850264722325353</v>
      </c>
      <c r="O43" s="7">
        <v>1997992.07698768</v>
      </c>
      <c r="Q43" s="3">
        <f t="shared" si="8"/>
        <v>5.3835054928915493</v>
      </c>
      <c r="R43" s="4">
        <f t="shared" si="5"/>
        <v>0.2426958305195237</v>
      </c>
    </row>
    <row r="44" spans="1:18" ht="23.1" customHeight="1">
      <c r="C44" s="8">
        <v>4</v>
      </c>
      <c r="E44" s="7">
        <v>41645035.241962597</v>
      </c>
      <c r="G44" s="3">
        <f t="shared" si="6"/>
        <v>7.8609442407757468</v>
      </c>
      <c r="H44" s="4">
        <f t="shared" si="3"/>
        <v>4.9818802748954116</v>
      </c>
      <c r="J44" s="7">
        <v>281415</v>
      </c>
      <c r="L44" s="3">
        <f t="shared" si="7"/>
        <v>4.25248947898762</v>
      </c>
      <c r="M44" s="4">
        <f t="shared" si="4"/>
        <v>2.213416339472829</v>
      </c>
      <c r="O44" s="7">
        <v>2049028.5564015</v>
      </c>
      <c r="Q44" s="3">
        <f t="shared" si="8"/>
        <v>6.2278362411548382</v>
      </c>
      <c r="R44" s="4">
        <f t="shared" si="5"/>
        <v>2.5543884783950865</v>
      </c>
    </row>
    <row r="45" spans="1:18" ht="23.1" customHeight="1">
      <c r="A45" s="8">
        <v>2025</v>
      </c>
      <c r="C45" s="8" t="s">
        <v>20</v>
      </c>
      <c r="E45" s="7">
        <v>41927674.812726475</v>
      </c>
      <c r="G45" s="3">
        <f t="shared" si="6"/>
        <v>6.9709304567444619</v>
      </c>
      <c r="H45" s="4">
        <f t="shared" si="3"/>
        <v>0.67868731319762343</v>
      </c>
      <c r="J45" s="7">
        <v>281944</v>
      </c>
      <c r="L45" s="3">
        <f t="shared" si="7"/>
        <v>3.8368333050978531</v>
      </c>
      <c r="M45" s="4">
        <f t="shared" si="4"/>
        <v>0.18797860810546574</v>
      </c>
      <c r="O45" s="7">
        <v>2059997.2383161115</v>
      </c>
      <c r="Q45" s="3">
        <f t="shared" si="8"/>
        <v>5.1142080136742152</v>
      </c>
      <c r="R45" s="4">
        <f t="shared" si="5"/>
        <v>0.53531132498585432</v>
      </c>
    </row>
    <row r="46" spans="1:18" ht="23.1" customHeight="1" thickBot="1">
      <c r="A46" s="27"/>
      <c r="B46" s="23"/>
      <c r="C46" s="27" t="s">
        <v>19</v>
      </c>
      <c r="D46" s="23"/>
      <c r="E46" s="24">
        <v>42470183.514794037</v>
      </c>
      <c r="F46" s="23"/>
      <c r="G46" s="32">
        <f t="shared" si="6"/>
        <v>5.1866824878984419</v>
      </c>
      <c r="H46" s="33">
        <f t="shared" si="3"/>
        <v>1.2939155450206075</v>
      </c>
      <c r="I46" s="23"/>
      <c r="J46" s="24">
        <v>282264</v>
      </c>
      <c r="K46" s="23"/>
      <c r="L46" s="32">
        <f t="shared" si="7"/>
        <v>3.1353792526390034</v>
      </c>
      <c r="M46" s="33">
        <f t="shared" si="4"/>
        <v>0.11349771585846824</v>
      </c>
      <c r="N46" s="23"/>
      <c r="O46" s="24">
        <v>2074042.3183681006</v>
      </c>
      <c r="P46" s="25"/>
      <c r="Q46" s="32">
        <f t="shared" si="8"/>
        <v>4.0582671244902224</v>
      </c>
      <c r="R46" s="33">
        <f t="shared" si="5"/>
        <v>0.68180091656189212</v>
      </c>
    </row>
  </sheetData>
  <sheetProtection algorithmName="SHA-512" hashValue="3X+KpPPORKDzLcqlG5iGoTzJrPM6tihZmTfzlCq4Bw4vH4QL/hZI86nyxKuU3mkAOKj8cdJwbyXwAO7JiVgKlQ==" saltValue="+h2RdKH+OCkzRLkt1dXTz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8C5A-A38B-4966-A5E2-EA5AFDEEC62F}">
  <sheetPr>
    <tabColor rgb="FF00B050"/>
  </sheetPr>
  <dimension ref="A2:S46"/>
  <sheetViews>
    <sheetView view="pageBreakPreview" zoomScaleNormal="100" zoomScaleSheetLayoutView="100" workbookViewId="0">
      <pane ySplit="12" topLeftCell="A37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478</v>
      </c>
      <c r="B11" s="35"/>
      <c r="C11" s="35" t="s">
        <v>70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71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1553122.8839466712</v>
      </c>
      <c r="F14" s="5"/>
      <c r="G14" s="29"/>
      <c r="H14" s="5"/>
      <c r="I14" s="5"/>
      <c r="J14" s="34">
        <f>J24</f>
        <v>13122</v>
      </c>
      <c r="K14" s="5"/>
      <c r="L14" s="29"/>
      <c r="M14" s="5"/>
      <c r="N14" s="5"/>
      <c r="O14" s="34">
        <f>+O21+O22+O23+O24</f>
        <v>40638.459657188498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1670034.398379673</v>
      </c>
      <c r="F15" s="5"/>
      <c r="G15" s="29">
        <f t="shared" ref="G15:G16" si="0">((E15/E14)-1)*100</f>
        <v>7.5275121911742016</v>
      </c>
      <c r="H15" s="5"/>
      <c r="I15" s="5"/>
      <c r="J15" s="34">
        <f>J28</f>
        <v>13437</v>
      </c>
      <c r="K15" s="5"/>
      <c r="L15" s="29">
        <f t="shared" ref="L15:L16" si="1">((J15/J14)-1)*100</f>
        <v>2.4005486968449841</v>
      </c>
      <c r="M15" s="5"/>
      <c r="N15" s="5"/>
      <c r="O15" s="34">
        <f>+O25+O26+O27+O28</f>
        <v>41547.957272976098</v>
      </c>
      <c r="P15" s="1"/>
      <c r="Q15" s="29">
        <f t="shared" ref="Q15:Q16" si="2">((O15/O14)-1)*100</f>
        <v>2.2380218725310819</v>
      </c>
      <c r="R15" s="5"/>
    </row>
    <row r="16" spans="1:19" ht="23.1" customHeight="1">
      <c r="A16" s="8">
        <v>2021</v>
      </c>
      <c r="E16" s="34">
        <f>+E29+E30+E31+E32</f>
        <v>1806557.7750250681</v>
      </c>
      <c r="F16" s="5"/>
      <c r="G16" s="29">
        <f t="shared" si="0"/>
        <v>8.1748841088455926</v>
      </c>
      <c r="H16" s="5"/>
      <c r="I16" s="5"/>
      <c r="J16" s="34">
        <f>J32</f>
        <v>13800</v>
      </c>
      <c r="K16" s="5"/>
      <c r="L16" s="29">
        <f t="shared" si="1"/>
        <v>2.7014958696137459</v>
      </c>
      <c r="M16" s="5"/>
      <c r="N16" s="5"/>
      <c r="O16" s="34">
        <f>+O29+O30+O31+O32</f>
        <v>42672.2247577616</v>
      </c>
      <c r="P16" s="1"/>
      <c r="Q16" s="29">
        <f t="shared" si="2"/>
        <v>2.7059512875660774</v>
      </c>
      <c r="R16" s="5"/>
    </row>
    <row r="17" spans="1:18" ht="23.1" customHeight="1">
      <c r="A17" s="8">
        <v>2022</v>
      </c>
      <c r="E17" s="34">
        <f>+E33+E34+E35+E36</f>
        <v>2140791.2366616149</v>
      </c>
      <c r="F17" s="5"/>
      <c r="G17" s="29">
        <f>((E17/E16)-1)*100</f>
        <v>18.501122203628874</v>
      </c>
      <c r="H17" s="5"/>
      <c r="I17" s="5"/>
      <c r="J17" s="34">
        <f>J36</f>
        <v>14488</v>
      </c>
      <c r="K17" s="5"/>
      <c r="L17" s="29">
        <f>((J17/J16)-1)*100</f>
        <v>4.985507246376808</v>
      </c>
      <c r="M17" s="5"/>
      <c r="N17" s="5"/>
      <c r="O17" s="34">
        <f>+O33+O34+O35+O36</f>
        <v>45412.428278405299</v>
      </c>
      <c r="P17" s="1"/>
      <c r="Q17" s="29">
        <f>((O17/O16)-1)*100</f>
        <v>6.4215154850703948</v>
      </c>
      <c r="R17" s="5"/>
    </row>
    <row r="18" spans="1:18" ht="23.1" customHeight="1">
      <c r="A18" s="8">
        <v>2023</v>
      </c>
      <c r="E18" s="34">
        <f>+E37+E38+E39+E40</f>
        <v>2347146.8130936441</v>
      </c>
      <c r="F18" s="5"/>
      <c r="G18" s="29">
        <f>((E18/E17)-1)*100</f>
        <v>9.6392199714822944</v>
      </c>
      <c r="H18" s="5"/>
      <c r="I18" s="5"/>
      <c r="J18" s="34">
        <f>J40</f>
        <v>14676</v>
      </c>
      <c r="K18" s="5"/>
      <c r="L18" s="29">
        <f>((J18/J17)-1)*100</f>
        <v>1.2976256212037462</v>
      </c>
      <c r="M18" s="5"/>
      <c r="N18" s="5"/>
      <c r="O18" s="34">
        <f>+O37+O38+O39+O40</f>
        <v>47061.132711121303</v>
      </c>
      <c r="P18" s="1"/>
      <c r="Q18" s="29">
        <f>((O18/O17)-1)*100</f>
        <v>3.6305137056500403</v>
      </c>
      <c r="R18" s="5"/>
    </row>
    <row r="19" spans="1:18" ht="23.1" customHeight="1">
      <c r="A19" s="8">
        <v>2024</v>
      </c>
      <c r="E19" s="34">
        <f>+E41+E42+E43+E44</f>
        <v>2473407.1647957279</v>
      </c>
      <c r="F19" s="5"/>
      <c r="G19" s="29">
        <f>((E19/E18)-1)*100</f>
        <v>5.3793120650883708</v>
      </c>
      <c r="H19" s="5"/>
      <c r="I19" s="5"/>
      <c r="J19" s="34">
        <f>J44</f>
        <v>14976</v>
      </c>
      <c r="K19" s="5"/>
      <c r="L19" s="29">
        <f>((J19/J18)-1)*100</f>
        <v>2.0441537203597759</v>
      </c>
      <c r="M19" s="5"/>
      <c r="N19" s="5"/>
      <c r="O19" s="34">
        <f>+O41+O42+O43+O44</f>
        <v>48099.411750781102</v>
      </c>
      <c r="P19" s="1"/>
      <c r="Q19" s="29">
        <f>((O19/O18)-1)*100</f>
        <v>2.2062346990947779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379506.30544192297</v>
      </c>
      <c r="G21" s="3">
        <f>(E21/E16-1)*100</f>
        <v>-78.992849789337242</v>
      </c>
      <c r="H21" s="4">
        <f>(E21/E19-1)*100</f>
        <v>-84.656537312437791</v>
      </c>
      <c r="J21" s="7">
        <v>12876</v>
      </c>
      <c r="L21" s="3">
        <f>(J21/J16-1)*100</f>
        <v>-6.6956521739130466</v>
      </c>
      <c r="M21" s="4">
        <f>(J21/J19-1)*100</f>
        <v>-14.022435897435892</v>
      </c>
      <c r="O21" s="7">
        <v>10058.299136764599</v>
      </c>
      <c r="Q21" s="3">
        <f>(O21/O16-1)*100</f>
        <v>-76.428931948444728</v>
      </c>
      <c r="R21" s="4">
        <f>(O21/O19-1)*100</f>
        <v>-79.088519442025699</v>
      </c>
    </row>
    <row r="22" spans="1:18" ht="23.1" hidden="1" customHeight="1">
      <c r="C22" s="8">
        <v>2</v>
      </c>
      <c r="E22" s="7">
        <v>383438.83089805301</v>
      </c>
      <c r="G22" s="3">
        <f>(E22/E17-1)*100</f>
        <v>-82.088920006231263</v>
      </c>
      <c r="H22" s="4">
        <f t="shared" ref="H22:H46" si="3">(E22/E21-1)*100</f>
        <v>1.0362213749125271</v>
      </c>
      <c r="J22" s="7">
        <v>12910</v>
      </c>
      <c r="L22" s="3">
        <f>(J22/J17-1)*100</f>
        <v>-10.891772501380448</v>
      </c>
      <c r="M22" s="4">
        <f t="shared" ref="M22:M46" si="4">(J22/J21-1)*100</f>
        <v>0.26405716060888818</v>
      </c>
      <c r="O22" s="7">
        <v>10108.6361434561</v>
      </c>
      <c r="Q22" s="3">
        <f>(O22/O17-1)*100</f>
        <v>-77.740375208557168</v>
      </c>
      <c r="R22" s="4">
        <f t="shared" ref="R22:R46" si="5">(O22/O21-1)*100</f>
        <v>0.50045247220289468</v>
      </c>
    </row>
    <row r="23" spans="1:18" ht="23.1" hidden="1" customHeight="1">
      <c r="C23" s="8">
        <v>3</v>
      </c>
      <c r="E23" s="7">
        <v>386368.29258493002</v>
      </c>
      <c r="G23" s="3">
        <f>(E23/E18-1)*100</f>
        <v>-83.538810166046702</v>
      </c>
      <c r="H23" s="4">
        <f t="shared" si="3"/>
        <v>0.7639971361314446</v>
      </c>
      <c r="J23" s="7">
        <v>12917</v>
      </c>
      <c r="L23" s="3">
        <f>(J23/J18-1)*100</f>
        <v>-11.985554647042795</v>
      </c>
      <c r="M23" s="4">
        <f t="shared" si="4"/>
        <v>5.422153369480931E-2</v>
      </c>
      <c r="O23" s="7">
        <v>10339.346719798599</v>
      </c>
      <c r="Q23" s="3">
        <f>(O23/O18-1)*100</f>
        <v>-78.029966292427872</v>
      </c>
      <c r="R23" s="4">
        <f t="shared" si="5"/>
        <v>2.2823116102744567</v>
      </c>
    </row>
    <row r="24" spans="1:18" ht="23.1" hidden="1" customHeight="1">
      <c r="C24" s="8">
        <v>4</v>
      </c>
      <c r="E24" s="7">
        <v>403809.45502176502</v>
      </c>
      <c r="G24" s="3">
        <f>(E24/E19-1)*100</f>
        <v>-83.673959517493572</v>
      </c>
      <c r="H24" s="4">
        <f t="shared" si="3"/>
        <v>4.5141288173902394</v>
      </c>
      <c r="J24" s="7">
        <v>13122</v>
      </c>
      <c r="L24" s="3">
        <f>(J24/J19-1)*100</f>
        <v>-12.379807692307686</v>
      </c>
      <c r="M24" s="4">
        <f t="shared" si="4"/>
        <v>1.5870558179143845</v>
      </c>
      <c r="O24" s="7">
        <v>10132.177657169201</v>
      </c>
      <c r="Q24" s="3">
        <f>(O24/O19-1)*100</f>
        <v>-78.934923966082266</v>
      </c>
      <c r="R24" s="4">
        <f t="shared" si="5"/>
        <v>-2.003695864388555</v>
      </c>
    </row>
    <row r="25" spans="1:18" ht="23.1" customHeight="1">
      <c r="A25" s="8">
        <v>2020</v>
      </c>
      <c r="C25" s="8">
        <v>1</v>
      </c>
      <c r="E25" s="7">
        <v>405194.18372940703</v>
      </c>
      <c r="G25" s="3">
        <f t="shared" ref="G25:G46" si="6">(E25/E21-1)*100</f>
        <v>6.7687619201929561</v>
      </c>
      <c r="H25" s="4">
        <f t="shared" si="3"/>
        <v>0.34291636573180462</v>
      </c>
      <c r="J25" s="7">
        <v>13108</v>
      </c>
      <c r="L25" s="3">
        <f t="shared" ref="L25:L46" si="7">(J25/J21-1)*100</f>
        <v>1.8018018018018056</v>
      </c>
      <c r="M25" s="4">
        <f t="shared" si="4"/>
        <v>-0.10669105319310868</v>
      </c>
      <c r="O25" s="7">
        <v>10326.4014326911</v>
      </c>
      <c r="Q25" s="3">
        <f t="shared" ref="Q25:Q46" si="8">(O25/O21-1)*100</f>
        <v>2.6654834210144696</v>
      </c>
      <c r="R25" s="4">
        <f t="shared" si="5"/>
        <v>1.9169006120266063</v>
      </c>
    </row>
    <row r="26" spans="1:18" ht="23.1" customHeight="1">
      <c r="C26" s="8">
        <v>2</v>
      </c>
      <c r="E26" s="7">
        <v>406620.17280529201</v>
      </c>
      <c r="G26" s="3">
        <f t="shared" si="6"/>
        <v>6.0456427568762239</v>
      </c>
      <c r="H26" s="4">
        <f t="shared" si="3"/>
        <v>0.35192733093061257</v>
      </c>
      <c r="J26" s="7">
        <v>13092</v>
      </c>
      <c r="L26" s="3">
        <f t="shared" si="7"/>
        <v>1.4097598760650643</v>
      </c>
      <c r="M26" s="4">
        <f t="shared" si="4"/>
        <v>-0.12206286237412822</v>
      </c>
      <c r="O26" s="7">
        <v>10302.027092378299</v>
      </c>
      <c r="Q26" s="3">
        <f t="shared" si="8"/>
        <v>1.9131260258822502</v>
      </c>
      <c r="R26" s="4">
        <f t="shared" si="5"/>
        <v>-0.23603905456974772</v>
      </c>
    </row>
    <row r="27" spans="1:18" ht="23.1" customHeight="1">
      <c r="C27" s="8">
        <v>3</v>
      </c>
      <c r="E27" s="7">
        <v>425444.92380778398</v>
      </c>
      <c r="G27" s="3">
        <f t="shared" si="6"/>
        <v>10.113829724850998</v>
      </c>
      <c r="H27" s="4">
        <f t="shared" si="3"/>
        <v>4.6295664262348657</v>
      </c>
      <c r="J27" s="7">
        <v>13304</v>
      </c>
      <c r="L27" s="3">
        <f t="shared" si="7"/>
        <v>2.9960517147944676</v>
      </c>
      <c r="M27" s="4">
        <f t="shared" si="4"/>
        <v>1.6193095019859438</v>
      </c>
      <c r="O27" s="7">
        <v>10560.8942798277</v>
      </c>
      <c r="Q27" s="3">
        <f t="shared" si="8"/>
        <v>2.1427616853670672</v>
      </c>
      <c r="R27" s="4">
        <f t="shared" si="5"/>
        <v>2.5127791368450003</v>
      </c>
    </row>
    <row r="28" spans="1:18" ht="23.1" customHeight="1">
      <c r="C28" s="8">
        <v>4</v>
      </c>
      <c r="E28" s="7">
        <v>432775.11803719</v>
      </c>
      <c r="G28" s="3">
        <f t="shared" si="6"/>
        <v>7.1731017328120039</v>
      </c>
      <c r="H28" s="4">
        <f t="shared" si="3"/>
        <v>1.7229478645085061</v>
      </c>
      <c r="J28" s="7">
        <v>13437</v>
      </c>
      <c r="L28" s="3">
        <f t="shared" si="7"/>
        <v>2.4005486968449841</v>
      </c>
      <c r="M28" s="4">
        <f t="shared" si="4"/>
        <v>0.99969933854480164</v>
      </c>
      <c r="O28" s="7">
        <v>10358.634468079001</v>
      </c>
      <c r="Q28" s="3">
        <f t="shared" si="8"/>
        <v>2.2350260582883363</v>
      </c>
      <c r="R28" s="4">
        <f t="shared" si="5"/>
        <v>-1.915176938519636</v>
      </c>
    </row>
    <row r="29" spans="1:18" ht="23.1" customHeight="1">
      <c r="A29" s="8">
        <v>2021</v>
      </c>
      <c r="C29" s="8">
        <v>1</v>
      </c>
      <c r="E29" s="7">
        <v>437016.05859214597</v>
      </c>
      <c r="G29" s="3">
        <f t="shared" si="6"/>
        <v>7.8534875722673148</v>
      </c>
      <c r="H29" s="4">
        <f t="shared" si="3"/>
        <v>0.97994093888538192</v>
      </c>
      <c r="J29" s="7">
        <v>13449</v>
      </c>
      <c r="L29" s="3">
        <f t="shared" si="7"/>
        <v>2.6014647543484815</v>
      </c>
      <c r="M29" s="4">
        <f t="shared" si="4"/>
        <v>8.9305648582271857E-2</v>
      </c>
      <c r="O29" s="7">
        <v>10628.0229863153</v>
      </c>
      <c r="Q29" s="3">
        <f t="shared" si="8"/>
        <v>2.9208776706020068</v>
      </c>
      <c r="R29" s="4">
        <f t="shared" si="5"/>
        <v>2.6006180550770752</v>
      </c>
    </row>
    <row r="30" spans="1:18" ht="23.1" customHeight="1">
      <c r="C30" s="8">
        <v>2</v>
      </c>
      <c r="E30" s="7">
        <v>439605.93976372102</v>
      </c>
      <c r="G30" s="3">
        <f t="shared" si="6"/>
        <v>8.1121816290762538</v>
      </c>
      <c r="H30" s="4">
        <f t="shared" si="3"/>
        <v>0.59262837615587927</v>
      </c>
      <c r="J30" s="7">
        <v>13380</v>
      </c>
      <c r="L30" s="3">
        <f t="shared" si="7"/>
        <v>2.1998166819431786</v>
      </c>
      <c r="M30" s="4">
        <f t="shared" si="4"/>
        <v>-0.51304929734552474</v>
      </c>
      <c r="O30" s="7">
        <v>10553.988337684799</v>
      </c>
      <c r="Q30" s="3">
        <f t="shared" si="8"/>
        <v>2.4457443476624929</v>
      </c>
      <c r="R30" s="4">
        <f t="shared" si="5"/>
        <v>-0.69659849932417472</v>
      </c>
    </row>
    <row r="31" spans="1:18" ht="23.1" customHeight="1">
      <c r="C31" s="8">
        <v>3</v>
      </c>
      <c r="E31" s="7">
        <v>451854.16667865601</v>
      </c>
      <c r="G31" s="3">
        <f t="shared" si="6"/>
        <v>6.20744105594353</v>
      </c>
      <c r="H31" s="4">
        <f t="shared" si="3"/>
        <v>2.7861832170689382</v>
      </c>
      <c r="J31" s="7">
        <v>13636</v>
      </c>
      <c r="L31" s="3">
        <f t="shared" si="7"/>
        <v>2.4954900781719802</v>
      </c>
      <c r="M31" s="4">
        <f t="shared" si="4"/>
        <v>1.9133034379671177</v>
      </c>
      <c r="O31" s="7">
        <v>10652.3517086663</v>
      </c>
      <c r="Q31" s="3">
        <f t="shared" si="8"/>
        <v>0.86600079894079141</v>
      </c>
      <c r="R31" s="4">
        <f t="shared" si="5"/>
        <v>0.93200189193196614</v>
      </c>
    </row>
    <row r="32" spans="1:18" ht="23.1" customHeight="1">
      <c r="C32" s="8">
        <v>4</v>
      </c>
      <c r="E32" s="7">
        <v>478081.60999054502</v>
      </c>
      <c r="G32" s="3">
        <f t="shared" si="6"/>
        <v>10.468830130262162</v>
      </c>
      <c r="H32" s="4">
        <f t="shared" si="3"/>
        <v>5.8044044397494998</v>
      </c>
      <c r="J32" s="7">
        <v>13800</v>
      </c>
      <c r="L32" s="3">
        <f t="shared" si="7"/>
        <v>2.7014958696137459</v>
      </c>
      <c r="M32" s="4">
        <f t="shared" si="4"/>
        <v>1.2026987386330346</v>
      </c>
      <c r="O32" s="7">
        <v>10837.861725095199</v>
      </c>
      <c r="Q32" s="3">
        <f t="shared" si="8"/>
        <v>4.6263555152272096</v>
      </c>
      <c r="R32" s="4">
        <f t="shared" si="5"/>
        <v>1.741493535910732</v>
      </c>
    </row>
    <row r="33" spans="1:18" ht="23.1" customHeight="1">
      <c r="A33" s="8">
        <v>2022</v>
      </c>
      <c r="C33" s="8">
        <v>1</v>
      </c>
      <c r="E33" s="7">
        <v>478816.88683473697</v>
      </c>
      <c r="G33" s="3">
        <f t="shared" si="6"/>
        <v>9.5650554300574342</v>
      </c>
      <c r="H33" s="4">
        <f t="shared" si="3"/>
        <v>0.15379734941205481</v>
      </c>
      <c r="J33" s="7">
        <v>13827</v>
      </c>
      <c r="L33" s="3">
        <f t="shared" si="7"/>
        <v>2.8106178898059442</v>
      </c>
      <c r="M33" s="4">
        <f t="shared" si="4"/>
        <v>0.19565217391304124</v>
      </c>
      <c r="O33" s="7">
        <v>10884.304082619899</v>
      </c>
      <c r="Q33" s="3">
        <f t="shared" si="8"/>
        <v>2.4113713024010996</v>
      </c>
      <c r="R33" s="4">
        <f t="shared" si="5"/>
        <v>0.42851956135556701</v>
      </c>
    </row>
    <row r="34" spans="1:18" ht="23.1" customHeight="1">
      <c r="C34" s="8">
        <v>2</v>
      </c>
      <c r="E34" s="7">
        <v>539393.05009640602</v>
      </c>
      <c r="G34" s="3">
        <f t="shared" si="6"/>
        <v>22.699217937391492</v>
      </c>
      <c r="H34" s="4">
        <f t="shared" si="3"/>
        <v>12.651216974011369</v>
      </c>
      <c r="J34" s="7">
        <v>14344</v>
      </c>
      <c r="L34" s="3">
        <f t="shared" si="7"/>
        <v>7.2047832585949267</v>
      </c>
      <c r="M34" s="4">
        <f t="shared" si="4"/>
        <v>3.7390612569610182</v>
      </c>
      <c r="O34" s="7">
        <v>11372.2957249928</v>
      </c>
      <c r="Q34" s="3">
        <f t="shared" si="8"/>
        <v>7.753536967499719</v>
      </c>
      <c r="R34" s="4">
        <f t="shared" si="5"/>
        <v>4.4834436696061131</v>
      </c>
    </row>
    <row r="35" spans="1:18" ht="23.1" customHeight="1">
      <c r="C35" s="8">
        <v>3</v>
      </c>
      <c r="E35" s="7">
        <v>557555.45754800504</v>
      </c>
      <c r="G35" s="3">
        <f t="shared" si="6"/>
        <v>23.392788794292628</v>
      </c>
      <c r="H35" s="4">
        <f t="shared" si="3"/>
        <v>3.3671934498141542</v>
      </c>
      <c r="J35" s="7">
        <v>14402</v>
      </c>
      <c r="L35" s="3">
        <f t="shared" si="7"/>
        <v>5.6174831328835495</v>
      </c>
      <c r="M35" s="4">
        <f t="shared" si="4"/>
        <v>0.40435025097602662</v>
      </c>
      <c r="O35" s="7">
        <v>11531.656775233399</v>
      </c>
      <c r="Q35" s="3">
        <f t="shared" si="8"/>
        <v>8.254562847861413</v>
      </c>
      <c r="R35" s="4">
        <f t="shared" si="5"/>
        <v>1.4013094109958102</v>
      </c>
    </row>
    <row r="36" spans="1:18" ht="23.1" customHeight="1">
      <c r="C36" s="8">
        <v>4</v>
      </c>
      <c r="E36" s="7">
        <v>565025.84218246699</v>
      </c>
      <c r="G36" s="3">
        <f t="shared" si="6"/>
        <v>18.186064967786876</v>
      </c>
      <c r="H36" s="4">
        <f t="shared" si="3"/>
        <v>1.3398460248806199</v>
      </c>
      <c r="J36" s="7">
        <v>14488</v>
      </c>
      <c r="L36" s="3">
        <f t="shared" si="7"/>
        <v>4.985507246376808</v>
      </c>
      <c r="M36" s="4">
        <f t="shared" si="4"/>
        <v>0.59713928621025758</v>
      </c>
      <c r="O36" s="7">
        <v>11624.1716955592</v>
      </c>
      <c r="Q36" s="3">
        <f t="shared" si="8"/>
        <v>7.2552131629737504</v>
      </c>
      <c r="R36" s="4">
        <f t="shared" si="5"/>
        <v>0.80226911127372347</v>
      </c>
    </row>
    <row r="37" spans="1:18" ht="23.1" customHeight="1">
      <c r="A37" s="8">
        <v>2023</v>
      </c>
      <c r="C37" s="8">
        <v>1</v>
      </c>
      <c r="E37" s="7">
        <v>573889.93159157899</v>
      </c>
      <c r="G37" s="3">
        <f t="shared" si="6"/>
        <v>19.855825341777546</v>
      </c>
      <c r="H37" s="4">
        <f t="shared" si="3"/>
        <v>1.5687936280708081</v>
      </c>
      <c r="J37" s="7">
        <v>14503</v>
      </c>
      <c r="L37" s="3">
        <f t="shared" si="7"/>
        <v>4.8889853185795973</v>
      </c>
      <c r="M37" s="4">
        <f t="shared" si="4"/>
        <v>0.10353395913860197</v>
      </c>
      <c r="O37" s="7">
        <v>11674.4679101767</v>
      </c>
      <c r="Q37" s="3">
        <f t="shared" si="8"/>
        <v>7.2596632872333755</v>
      </c>
      <c r="R37" s="4">
        <f t="shared" si="5"/>
        <v>0.43268643938487727</v>
      </c>
    </row>
    <row r="38" spans="1:18" ht="23.1" customHeight="1">
      <c r="C38" s="8">
        <v>2</v>
      </c>
      <c r="E38" s="7">
        <v>583754.82899210101</v>
      </c>
      <c r="G38" s="3">
        <f t="shared" si="6"/>
        <v>8.2243882986193775</v>
      </c>
      <c r="H38" s="4">
        <f t="shared" si="3"/>
        <v>1.7189528614247607</v>
      </c>
      <c r="J38" s="7">
        <v>14545</v>
      </c>
      <c r="L38" s="3">
        <f t="shared" si="7"/>
        <v>1.4012827663134386</v>
      </c>
      <c r="M38" s="4">
        <f t="shared" si="4"/>
        <v>0.28959525615390724</v>
      </c>
      <c r="O38" s="7">
        <v>11748.191845825</v>
      </c>
      <c r="Q38" s="3">
        <f t="shared" si="8"/>
        <v>3.3053670949313885</v>
      </c>
      <c r="R38" s="4">
        <f t="shared" si="5"/>
        <v>0.6314971801330227</v>
      </c>
    </row>
    <row r="39" spans="1:18" ht="23.1" customHeight="1">
      <c r="C39" s="8">
        <v>3</v>
      </c>
      <c r="E39" s="7">
        <v>591277.84873848397</v>
      </c>
      <c r="G39" s="3">
        <f t="shared" si="6"/>
        <v>6.0482577533689463</v>
      </c>
      <c r="H39" s="4">
        <f t="shared" si="3"/>
        <v>1.2887293385430487</v>
      </c>
      <c r="J39" s="7">
        <v>14559</v>
      </c>
      <c r="L39" s="3">
        <f t="shared" si="7"/>
        <v>1.0901263713373188</v>
      </c>
      <c r="M39" s="4">
        <f t="shared" si="4"/>
        <v>9.6253007906499377E-2</v>
      </c>
      <c r="O39" s="7">
        <v>11790.2979549134</v>
      </c>
      <c r="Q39" s="3">
        <f t="shared" si="8"/>
        <v>2.2428796201729329</v>
      </c>
      <c r="R39" s="4">
        <f t="shared" si="5"/>
        <v>0.35840501790378454</v>
      </c>
    </row>
    <row r="40" spans="1:18" ht="23.1" customHeight="1">
      <c r="C40" s="8">
        <v>4</v>
      </c>
      <c r="E40" s="7">
        <v>598224.20377148001</v>
      </c>
      <c r="G40" s="3">
        <f t="shared" si="6"/>
        <v>5.8755474724450085</v>
      </c>
      <c r="H40" s="4">
        <f t="shared" si="3"/>
        <v>1.1748038672201977</v>
      </c>
      <c r="J40" s="7">
        <v>14676</v>
      </c>
      <c r="L40" s="3">
        <f t="shared" si="7"/>
        <v>1.2976256212037462</v>
      </c>
      <c r="M40" s="4">
        <f t="shared" si="4"/>
        <v>0.80362662270760943</v>
      </c>
      <c r="O40" s="7">
        <v>11848.1750002062</v>
      </c>
      <c r="Q40" s="3">
        <f t="shared" si="8"/>
        <v>1.9270474534764048</v>
      </c>
      <c r="R40" s="4">
        <f t="shared" si="5"/>
        <v>0.49088704555324547</v>
      </c>
    </row>
    <row r="41" spans="1:18" ht="23.1" customHeight="1">
      <c r="A41" s="8">
        <v>2024</v>
      </c>
      <c r="C41" s="8">
        <v>1</v>
      </c>
      <c r="E41" s="7">
        <v>590033.32151794306</v>
      </c>
      <c r="G41" s="3">
        <f t="shared" si="6"/>
        <v>2.8129766768330233</v>
      </c>
      <c r="H41" s="4">
        <f t="shared" si="3"/>
        <v>-1.3691994074960356</v>
      </c>
      <c r="J41" s="7">
        <v>14622</v>
      </c>
      <c r="L41" s="3">
        <f t="shared" si="7"/>
        <v>0.82051989243605572</v>
      </c>
      <c r="M41" s="4">
        <f t="shared" si="4"/>
        <v>-0.36794766966475878</v>
      </c>
      <c r="O41" s="7">
        <v>11841.1058029458</v>
      </c>
      <c r="Q41" s="3">
        <f t="shared" si="8"/>
        <v>1.4273703439952268</v>
      </c>
      <c r="R41" s="4">
        <f t="shared" si="5"/>
        <v>-5.9664861974750849E-2</v>
      </c>
    </row>
    <row r="42" spans="1:18" ht="23.1" customHeight="1">
      <c r="C42" s="8">
        <v>2</v>
      </c>
      <c r="E42" s="7">
        <v>614896.17421413201</v>
      </c>
      <c r="G42" s="3">
        <f t="shared" si="6"/>
        <v>5.3346616893600762</v>
      </c>
      <c r="H42" s="4">
        <f t="shared" si="3"/>
        <v>4.2138048461781485</v>
      </c>
      <c r="J42" s="7">
        <v>14754</v>
      </c>
      <c r="L42" s="3">
        <f t="shared" si="7"/>
        <v>1.4369199037469915</v>
      </c>
      <c r="M42" s="4">
        <f t="shared" si="4"/>
        <v>0.90274928190396952</v>
      </c>
      <c r="O42" s="7">
        <v>11919.431080807601</v>
      </c>
      <c r="Q42" s="3">
        <f t="shared" si="8"/>
        <v>1.4575794916343199</v>
      </c>
      <c r="R42" s="4">
        <f t="shared" si="5"/>
        <v>0.66146928475476763</v>
      </c>
    </row>
    <row r="43" spans="1:18" ht="23.1" customHeight="1">
      <c r="C43" s="8">
        <v>3</v>
      </c>
      <c r="E43" s="7">
        <v>630795.62315360201</v>
      </c>
      <c r="G43" s="3">
        <f t="shared" si="6"/>
        <v>6.6834525425619962</v>
      </c>
      <c r="H43" s="4">
        <f t="shared" si="3"/>
        <v>2.58571277659847</v>
      </c>
      <c r="J43" s="7">
        <v>14916</v>
      </c>
      <c r="L43" s="3">
        <f t="shared" si="7"/>
        <v>2.4520914898001234</v>
      </c>
      <c r="M43" s="4">
        <f t="shared" si="4"/>
        <v>1.0980073200488105</v>
      </c>
      <c r="O43" s="7">
        <v>12123.1036546918</v>
      </c>
      <c r="Q43" s="3">
        <f t="shared" si="8"/>
        <v>2.8227081372418583</v>
      </c>
      <c r="R43" s="4">
        <f t="shared" si="5"/>
        <v>1.7087440877287197</v>
      </c>
    </row>
    <row r="44" spans="1:18" ht="23.1" customHeight="1">
      <c r="C44" s="8">
        <v>4</v>
      </c>
      <c r="E44" s="7">
        <v>637682.04591005098</v>
      </c>
      <c r="G44" s="3">
        <f t="shared" si="6"/>
        <v>6.5958284351937957</v>
      </c>
      <c r="H44" s="4">
        <f t="shared" si="3"/>
        <v>1.0917042705561153</v>
      </c>
      <c r="J44" s="7">
        <v>14976</v>
      </c>
      <c r="L44" s="3">
        <f t="shared" si="7"/>
        <v>2.0441537203597759</v>
      </c>
      <c r="M44" s="4">
        <f t="shared" si="4"/>
        <v>0.4022526146419958</v>
      </c>
      <c r="O44" s="7">
        <v>12215.7712123359</v>
      </c>
      <c r="Q44" s="3">
        <f t="shared" si="8"/>
        <v>3.1025555591751575</v>
      </c>
      <c r="R44" s="4">
        <f t="shared" si="5"/>
        <v>0.7643880666502012</v>
      </c>
    </row>
    <row r="45" spans="1:18" ht="23.1" customHeight="1">
      <c r="A45" s="8">
        <v>2025</v>
      </c>
      <c r="C45" s="8" t="s">
        <v>20</v>
      </c>
      <c r="E45" s="7">
        <v>645755.67790738319</v>
      </c>
      <c r="G45" s="3">
        <f t="shared" si="6"/>
        <v>9.4439338181929511</v>
      </c>
      <c r="H45" s="4">
        <f t="shared" si="3"/>
        <v>1.266090530400632</v>
      </c>
      <c r="J45" s="7">
        <v>15065</v>
      </c>
      <c r="L45" s="3">
        <f t="shared" si="7"/>
        <v>3.0296813021474467</v>
      </c>
      <c r="M45" s="4">
        <f t="shared" si="4"/>
        <v>0.5942841880341776</v>
      </c>
      <c r="O45" s="7">
        <v>12320.074769956211</v>
      </c>
      <c r="Q45" s="3">
        <f t="shared" si="8"/>
        <v>4.0449682232486683</v>
      </c>
      <c r="R45" s="4">
        <f t="shared" si="5"/>
        <v>0.85384341117147322</v>
      </c>
    </row>
    <row r="46" spans="1:18" ht="23.1" customHeight="1" thickBot="1">
      <c r="A46" s="27"/>
      <c r="B46" s="23"/>
      <c r="C46" s="27" t="s">
        <v>19</v>
      </c>
      <c r="D46" s="23"/>
      <c r="E46" s="24">
        <v>657538.05230975954</v>
      </c>
      <c r="F46" s="23"/>
      <c r="G46" s="32">
        <f t="shared" si="6"/>
        <v>6.9348094660250492</v>
      </c>
      <c r="H46" s="33">
        <f t="shared" si="3"/>
        <v>1.8245870389491436</v>
      </c>
      <c r="I46" s="23"/>
      <c r="J46" s="24">
        <v>15084</v>
      </c>
      <c r="K46" s="23"/>
      <c r="L46" s="32">
        <f t="shared" si="7"/>
        <v>2.2366815778771754</v>
      </c>
      <c r="M46" s="33">
        <f t="shared" si="4"/>
        <v>0.12612014603385902</v>
      </c>
      <c r="N46" s="23"/>
      <c r="O46" s="24">
        <v>12261.013495149935</v>
      </c>
      <c r="P46" s="25"/>
      <c r="Q46" s="32">
        <f t="shared" si="8"/>
        <v>2.8657610587836002</v>
      </c>
      <c r="R46" s="33">
        <f t="shared" si="5"/>
        <v>-0.47939055492018934</v>
      </c>
    </row>
  </sheetData>
  <sheetProtection algorithmName="SHA-512" hashValue="OHcAbT7VN0emwI+7B1V7Hs4Yom6NoGtBQgXpBKQtavDV3PEdZE5cMPtDB+shHT6DZy/FQXPVCf0Kbo5ElrA9qQ==" saltValue="Ybrjr7BQcDg34yFZ5HHx+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&amp;C&amp;"Arial,Bold"&amp;[35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DB34-8216-4A6E-8FC3-29AA38C17A6F}">
  <sheetPr>
    <tabColor rgb="FF00B05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479</v>
      </c>
      <c r="B11" s="35"/>
      <c r="C11" s="35" t="s">
        <v>72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73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4391228.6376801394</v>
      </c>
      <c r="F14" s="5"/>
      <c r="G14" s="29"/>
      <c r="H14" s="5"/>
      <c r="I14" s="5"/>
      <c r="J14" s="34">
        <f>J24</f>
        <v>6325</v>
      </c>
      <c r="K14" s="5"/>
      <c r="L14" s="29"/>
      <c r="M14" s="5"/>
      <c r="N14" s="5"/>
      <c r="O14" s="34">
        <f>+O21+O22+O23+O24</f>
        <v>111253.7708751264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4758903.0232961802</v>
      </c>
      <c r="F15" s="5"/>
      <c r="G15" s="29">
        <f t="shared" ref="G15:G16" si="0">((E15/E14)-1)*100</f>
        <v>8.3729273957887429</v>
      </c>
      <c r="H15" s="5"/>
      <c r="I15" s="5"/>
      <c r="J15" s="34">
        <f>J28</f>
        <v>6540</v>
      </c>
      <c r="K15" s="5"/>
      <c r="L15" s="29">
        <f t="shared" ref="L15:L16" si="1">((J15/J14)-1)*100</f>
        <v>3.3992094861660105</v>
      </c>
      <c r="M15" s="5"/>
      <c r="N15" s="5"/>
      <c r="O15" s="34">
        <f>+O25+O26+O27+O28</f>
        <v>114442.4553361853</v>
      </c>
      <c r="P15" s="1"/>
      <c r="Q15" s="29">
        <f t="shared" ref="Q15:Q16" si="2">((O15/O14)-1)*100</f>
        <v>2.8661360742890718</v>
      </c>
      <c r="R15" s="5"/>
    </row>
    <row r="16" spans="1:19" ht="23.1" customHeight="1">
      <c r="A16" s="8">
        <v>2021</v>
      </c>
      <c r="E16" s="34">
        <f>+E29+E30+E31+E32</f>
        <v>5709064.5559722092</v>
      </c>
      <c r="F16" s="5"/>
      <c r="G16" s="29">
        <f t="shared" si="0"/>
        <v>19.965978042097497</v>
      </c>
      <c r="H16" s="5"/>
      <c r="I16" s="5"/>
      <c r="J16" s="34">
        <f>J32</f>
        <v>6887</v>
      </c>
      <c r="K16" s="5"/>
      <c r="L16" s="29">
        <f t="shared" si="1"/>
        <v>5.305810397553512</v>
      </c>
      <c r="M16" s="5"/>
      <c r="N16" s="5"/>
      <c r="O16" s="34">
        <f>+O29+O30+O31+O32</f>
        <v>116787.5118236789</v>
      </c>
      <c r="P16" s="1"/>
      <c r="Q16" s="29">
        <f t="shared" si="2"/>
        <v>2.0491140989633339</v>
      </c>
      <c r="R16" s="5"/>
    </row>
    <row r="17" spans="1:18" ht="23.1" customHeight="1">
      <c r="A17" s="8">
        <v>2022</v>
      </c>
      <c r="E17" s="34">
        <f>+E33+E34+E35+E36</f>
        <v>7043442.29533228</v>
      </c>
      <c r="F17" s="5"/>
      <c r="G17" s="29">
        <f>((E17/E16)-1)*100</f>
        <v>23.372966381404602</v>
      </c>
      <c r="H17" s="5"/>
      <c r="I17" s="5"/>
      <c r="J17" s="34">
        <f>J36</f>
        <v>6982</v>
      </c>
      <c r="K17" s="5"/>
      <c r="L17" s="29">
        <f>((J17/J16)-1)*100</f>
        <v>1.379410483519683</v>
      </c>
      <c r="M17" s="5"/>
      <c r="N17" s="5"/>
      <c r="O17" s="34">
        <f>+O33+O34+O35+O36</f>
        <v>121630.8270276468</v>
      </c>
      <c r="P17" s="1"/>
      <c r="Q17" s="29">
        <f>((O17/O16)-1)*100</f>
        <v>4.1471173829614072</v>
      </c>
      <c r="R17" s="5"/>
    </row>
    <row r="18" spans="1:18" ht="23.1" customHeight="1">
      <c r="A18" s="8">
        <v>2023</v>
      </c>
      <c r="E18" s="34">
        <f>+E37+E38+E39+E40</f>
        <v>7383003.5973499902</v>
      </c>
      <c r="F18" s="5"/>
      <c r="G18" s="29">
        <f>((E18/E17)-1)*100</f>
        <v>4.820956682540567</v>
      </c>
      <c r="H18" s="5"/>
      <c r="I18" s="5"/>
      <c r="J18" s="34">
        <f>J40</f>
        <v>7016</v>
      </c>
      <c r="K18" s="5"/>
      <c r="L18" s="29">
        <f>((J18/J17)-1)*100</f>
        <v>0.48696648524777508</v>
      </c>
      <c r="M18" s="5"/>
      <c r="N18" s="5"/>
      <c r="O18" s="34">
        <f>+O37+O38+O39+O40</f>
        <v>122792.60377576709</v>
      </c>
      <c r="P18" s="1"/>
      <c r="Q18" s="29">
        <f>((O18/O17)-1)*100</f>
        <v>0.95516636407990685</v>
      </c>
      <c r="R18" s="5"/>
    </row>
    <row r="19" spans="1:18" ht="23.1" customHeight="1">
      <c r="A19" s="8">
        <v>2024</v>
      </c>
      <c r="E19" s="34">
        <f>+E41+E42+E43+E44</f>
        <v>7853026.3760793805</v>
      </c>
      <c r="F19" s="5"/>
      <c r="G19" s="29">
        <f>((E19/E18)-1)*100</f>
        <v>6.3662813180545896</v>
      </c>
      <c r="H19" s="5"/>
      <c r="I19" s="5"/>
      <c r="J19" s="34">
        <f>J44</f>
        <v>7220</v>
      </c>
      <c r="K19" s="5"/>
      <c r="L19" s="29">
        <f>((J19/J18)-1)*100</f>
        <v>2.9076396807297566</v>
      </c>
      <c r="M19" s="5"/>
      <c r="N19" s="5"/>
      <c r="O19" s="34">
        <f>+O41+O42+O43+O44</f>
        <v>127700.915321519</v>
      </c>
      <c r="P19" s="1"/>
      <c r="Q19" s="29">
        <f>((O19/O18)-1)*100</f>
        <v>3.9972371257107842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1069917.5032468401</v>
      </c>
      <c r="G21" s="3">
        <f>(E21/E16-1)*100</f>
        <v>-81.259320283432288</v>
      </c>
      <c r="H21" s="4">
        <f>(E21/E19-1)*100</f>
        <v>-86.375730170653071</v>
      </c>
      <c r="J21" s="7">
        <v>6104</v>
      </c>
      <c r="L21" s="3">
        <f>(J21/J16-1)*100</f>
        <v>-11.369246406272692</v>
      </c>
      <c r="M21" s="4">
        <f>(J21/J19-1)*100</f>
        <v>-15.457063711911356</v>
      </c>
      <c r="O21" s="7">
        <v>27199.284989366701</v>
      </c>
      <c r="Q21" s="3">
        <f>(O21/O16-1)*100</f>
        <v>-76.710450831051972</v>
      </c>
      <c r="R21" s="4">
        <f>(O21/O19-1)*100</f>
        <v>-78.700790890272245</v>
      </c>
    </row>
    <row r="22" spans="1:18" ht="23.1" hidden="1" customHeight="1">
      <c r="C22" s="8">
        <v>2</v>
      </c>
      <c r="E22" s="7">
        <v>1065065.3412661499</v>
      </c>
      <c r="G22" s="3">
        <f>(E22/E17-1)*100</f>
        <v>-84.878624731944299</v>
      </c>
      <c r="H22" s="4">
        <f t="shared" ref="H22:H46" si="3">(E22/E21-1)*100</f>
        <v>-0.45350804767334552</v>
      </c>
      <c r="J22" s="7">
        <v>6029</v>
      </c>
      <c r="L22" s="3">
        <f>(J22/J17-1)*100</f>
        <v>-13.6493841306216</v>
      </c>
      <c r="M22" s="4">
        <f t="shared" ref="M22:M46" si="4">(J22/J21-1)*100</f>
        <v>-1.2287024901703747</v>
      </c>
      <c r="O22" s="7">
        <v>27891.483377403601</v>
      </c>
      <c r="Q22" s="3">
        <f>(O22/O17-1)*100</f>
        <v>-77.068738198200492</v>
      </c>
      <c r="R22" s="4">
        <f t="shared" ref="R22:R46" si="5">(O22/O21-1)*100</f>
        <v>2.5449139133896681</v>
      </c>
    </row>
    <row r="23" spans="1:18" ht="23.1" hidden="1" customHeight="1">
      <c r="C23" s="8">
        <v>3</v>
      </c>
      <c r="E23" s="7">
        <v>1087819.93978925</v>
      </c>
      <c r="G23" s="3">
        <f>(E23/E18-1)*100</f>
        <v>-85.265889072846917</v>
      </c>
      <c r="H23" s="4">
        <f t="shared" si="3"/>
        <v>2.136450942629442</v>
      </c>
      <c r="J23" s="7">
        <v>6332</v>
      </c>
      <c r="L23" s="3">
        <f>(J23/J18-1)*100</f>
        <v>-9.7491448118586117</v>
      </c>
      <c r="M23" s="4">
        <f t="shared" si="4"/>
        <v>5.0257090728147213</v>
      </c>
      <c r="O23" s="7">
        <v>27970.1260290274</v>
      </c>
      <c r="Q23" s="3">
        <f>(O23/O18-1)*100</f>
        <v>-77.221652470124383</v>
      </c>
      <c r="R23" s="4">
        <f t="shared" si="5"/>
        <v>0.28195937290129702</v>
      </c>
    </row>
    <row r="24" spans="1:18" ht="23.1" hidden="1" customHeight="1">
      <c r="C24" s="8">
        <v>4</v>
      </c>
      <c r="E24" s="7">
        <v>1168425.8533779001</v>
      </c>
      <c r="G24" s="3">
        <f>(E24/E19-1)*100</f>
        <v>-85.121330332762284</v>
      </c>
      <c r="H24" s="4">
        <f t="shared" si="3"/>
        <v>7.4098580693663596</v>
      </c>
      <c r="J24" s="7">
        <v>6325</v>
      </c>
      <c r="L24" s="3">
        <f>(J24/J19-1)*100</f>
        <v>-12.396121883656509</v>
      </c>
      <c r="M24" s="4">
        <f t="shared" si="4"/>
        <v>-0.11054958938724324</v>
      </c>
      <c r="O24" s="7">
        <v>28192.876479328701</v>
      </c>
      <c r="Q24" s="3">
        <f>(O24/O19-1)*100</f>
        <v>-77.922729521283316</v>
      </c>
      <c r="R24" s="4">
        <f t="shared" si="5"/>
        <v>0.79638700973363452</v>
      </c>
    </row>
    <row r="25" spans="1:18" ht="23.1" customHeight="1">
      <c r="A25" s="8">
        <v>2020</v>
      </c>
      <c r="C25" s="8">
        <v>1</v>
      </c>
      <c r="E25" s="7">
        <v>1147783.3094023501</v>
      </c>
      <c r="G25" s="3">
        <f t="shared" ref="G25:G46" si="6">(E25/E21-1)*100</f>
        <v>7.2777392573925903</v>
      </c>
      <c r="H25" s="4">
        <f t="shared" si="3"/>
        <v>-1.7666969552130984</v>
      </c>
      <c r="J25" s="7">
        <v>6249</v>
      </c>
      <c r="L25" s="3">
        <f t="shared" ref="L25:L46" si="7">(J25/J21-1)*100</f>
        <v>2.3754914809960725</v>
      </c>
      <c r="M25" s="4">
        <f t="shared" si="4"/>
        <v>-1.2015810276679861</v>
      </c>
      <c r="O25" s="7">
        <v>28084.414911666201</v>
      </c>
      <c r="Q25" s="3">
        <f t="shared" ref="Q25:Q46" si="8">(O25/O21-1)*100</f>
        <v>3.254239670805803</v>
      </c>
      <c r="R25" s="4">
        <f t="shared" si="5"/>
        <v>-0.38471266932278425</v>
      </c>
    </row>
    <row r="26" spans="1:18" ht="23.1" customHeight="1">
      <c r="C26" s="8">
        <v>2</v>
      </c>
      <c r="E26" s="7">
        <v>1148418.6633629899</v>
      </c>
      <c r="G26" s="3">
        <f t="shared" si="6"/>
        <v>7.8261228553123008</v>
      </c>
      <c r="H26" s="4">
        <f t="shared" si="3"/>
        <v>5.5354870160173597E-2</v>
      </c>
      <c r="J26" s="7">
        <v>6343</v>
      </c>
      <c r="L26" s="3">
        <f t="shared" si="7"/>
        <v>5.2081605573063516</v>
      </c>
      <c r="M26" s="4">
        <f t="shared" si="4"/>
        <v>1.5042406785085616</v>
      </c>
      <c r="O26" s="7">
        <v>28366.009554935699</v>
      </c>
      <c r="Q26" s="3">
        <f t="shared" si="8"/>
        <v>1.7013300121446306</v>
      </c>
      <c r="R26" s="4">
        <f t="shared" si="5"/>
        <v>1.0026722798220922</v>
      </c>
    </row>
    <row r="27" spans="1:18" ht="23.1" customHeight="1">
      <c r="C27" s="8">
        <v>3</v>
      </c>
      <c r="E27" s="7">
        <v>1181553.3070169401</v>
      </c>
      <c r="G27" s="3">
        <f t="shared" si="6"/>
        <v>8.6166252151849356</v>
      </c>
      <c r="H27" s="4">
        <f t="shared" si="3"/>
        <v>2.8852407846559958</v>
      </c>
      <c r="J27" s="7">
        <v>6548</v>
      </c>
      <c r="L27" s="3">
        <f t="shared" si="7"/>
        <v>3.4112444725205249</v>
      </c>
      <c r="M27" s="4">
        <f t="shared" si="4"/>
        <v>3.2319091912344389</v>
      </c>
      <c r="O27" s="7">
        <v>29126.2913919044</v>
      </c>
      <c r="Q27" s="3">
        <f t="shared" si="8"/>
        <v>4.1335722323064594</v>
      </c>
      <c r="R27" s="4">
        <f t="shared" si="5"/>
        <v>2.6802565778463849</v>
      </c>
    </row>
    <row r="28" spans="1:18" ht="23.1" customHeight="1">
      <c r="C28" s="8">
        <v>4</v>
      </c>
      <c r="E28" s="7">
        <v>1281147.7435139001</v>
      </c>
      <c r="G28" s="3">
        <f t="shared" si="6"/>
        <v>9.6473293371695625</v>
      </c>
      <c r="H28" s="4">
        <f t="shared" si="3"/>
        <v>8.429110722765909</v>
      </c>
      <c r="J28" s="7">
        <v>6540</v>
      </c>
      <c r="L28" s="3">
        <f t="shared" si="7"/>
        <v>3.3992094861660105</v>
      </c>
      <c r="M28" s="4">
        <f t="shared" si="4"/>
        <v>-0.12217470983506562</v>
      </c>
      <c r="O28" s="7">
        <v>28865.739477678999</v>
      </c>
      <c r="Q28" s="3">
        <f t="shared" si="8"/>
        <v>2.3866418839654235</v>
      </c>
      <c r="R28" s="4">
        <f t="shared" si="5"/>
        <v>-0.89455918269711887</v>
      </c>
    </row>
    <row r="29" spans="1:18" ht="23.1" customHeight="1">
      <c r="A29" s="8">
        <v>2021</v>
      </c>
      <c r="C29" s="8">
        <v>1</v>
      </c>
      <c r="E29" s="7">
        <v>1262318.93139277</v>
      </c>
      <c r="G29" s="3">
        <f t="shared" si="6"/>
        <v>9.9788541140277243</v>
      </c>
      <c r="H29" s="4">
        <f t="shared" si="3"/>
        <v>-1.4696831194103255</v>
      </c>
      <c r="J29" s="7">
        <v>6443</v>
      </c>
      <c r="L29" s="3">
        <f t="shared" si="7"/>
        <v>3.104496719475125</v>
      </c>
      <c r="M29" s="4">
        <f t="shared" si="4"/>
        <v>-1.4831804281345562</v>
      </c>
      <c r="O29" s="7">
        <v>28644.810873961302</v>
      </c>
      <c r="Q29" s="3">
        <f t="shared" si="8"/>
        <v>1.9953983875317105</v>
      </c>
      <c r="R29" s="4">
        <f t="shared" si="5"/>
        <v>-0.765366166657655</v>
      </c>
    </row>
    <row r="30" spans="1:18" ht="23.1" customHeight="1">
      <c r="C30" s="8">
        <v>2</v>
      </c>
      <c r="E30" s="7">
        <v>1365193.6745821999</v>
      </c>
      <c r="G30" s="3">
        <f t="shared" si="6"/>
        <v>18.875956838285223</v>
      </c>
      <c r="H30" s="4">
        <f t="shared" si="3"/>
        <v>8.1496633403036931</v>
      </c>
      <c r="J30" s="7">
        <v>6664</v>
      </c>
      <c r="L30" s="3">
        <f t="shared" si="7"/>
        <v>5.0606968311524447</v>
      </c>
      <c r="M30" s="4">
        <f t="shared" si="4"/>
        <v>3.4300791556728161</v>
      </c>
      <c r="O30" s="7">
        <v>28779.937154618099</v>
      </c>
      <c r="Q30" s="3">
        <f t="shared" si="8"/>
        <v>1.4592380323385168</v>
      </c>
      <c r="R30" s="4">
        <f t="shared" si="5"/>
        <v>0.47173039909866876</v>
      </c>
    </row>
    <row r="31" spans="1:18" ht="23.1" customHeight="1">
      <c r="C31" s="8">
        <v>3</v>
      </c>
      <c r="E31" s="7">
        <v>1445173.80486894</v>
      </c>
      <c r="G31" s="3">
        <f t="shared" si="6"/>
        <v>22.311350345890091</v>
      </c>
      <c r="H31" s="4">
        <f t="shared" si="3"/>
        <v>5.858518961510506</v>
      </c>
      <c r="J31" s="7">
        <v>6805</v>
      </c>
      <c r="L31" s="3">
        <f t="shared" si="7"/>
        <v>3.9248625534514359</v>
      </c>
      <c r="M31" s="4">
        <f t="shared" si="4"/>
        <v>2.1158463385354098</v>
      </c>
      <c r="O31" s="7">
        <v>28906.1253605282</v>
      </c>
      <c r="Q31" s="3">
        <f t="shared" si="8"/>
        <v>-0.75590135528684765</v>
      </c>
      <c r="R31" s="4">
        <f t="shared" si="5"/>
        <v>0.43845893488982934</v>
      </c>
    </row>
    <row r="32" spans="1:18" ht="23.1" customHeight="1">
      <c r="C32" s="8">
        <v>4</v>
      </c>
      <c r="E32" s="7">
        <v>1636378.1451282999</v>
      </c>
      <c r="G32" s="3">
        <f t="shared" si="6"/>
        <v>27.727512569321846</v>
      </c>
      <c r="H32" s="4">
        <f t="shared" si="3"/>
        <v>13.230542901841469</v>
      </c>
      <c r="J32" s="7">
        <v>6887</v>
      </c>
      <c r="L32" s="3">
        <f t="shared" si="7"/>
        <v>5.305810397553512</v>
      </c>
      <c r="M32" s="4">
        <f t="shared" si="4"/>
        <v>1.2049963262307228</v>
      </c>
      <c r="O32" s="7">
        <v>30456.638434571301</v>
      </c>
      <c r="Q32" s="3">
        <f t="shared" si="8"/>
        <v>5.5113743340006849</v>
      </c>
      <c r="R32" s="4">
        <f t="shared" si="5"/>
        <v>5.3639602496166949</v>
      </c>
    </row>
    <row r="33" spans="1:18" ht="23.1" customHeight="1">
      <c r="A33" s="8">
        <v>2022</v>
      </c>
      <c r="C33" s="8">
        <v>1</v>
      </c>
      <c r="E33" s="7">
        <v>1595432.99439169</v>
      </c>
      <c r="G33" s="3">
        <f t="shared" si="6"/>
        <v>26.389057053226715</v>
      </c>
      <c r="H33" s="4">
        <f t="shared" si="3"/>
        <v>-2.5021814706159939</v>
      </c>
      <c r="J33" s="7">
        <v>6756</v>
      </c>
      <c r="L33" s="3">
        <f t="shared" si="7"/>
        <v>4.8579854105230469</v>
      </c>
      <c r="M33" s="4">
        <f t="shared" si="4"/>
        <v>-1.9021344562218712</v>
      </c>
      <c r="O33" s="7">
        <v>30158.044883258499</v>
      </c>
      <c r="Q33" s="3">
        <f t="shared" si="8"/>
        <v>5.2827509176287091</v>
      </c>
      <c r="R33" s="4">
        <f t="shared" si="5"/>
        <v>-0.98038906018553806</v>
      </c>
    </row>
    <row r="34" spans="1:18" ht="23.1" customHeight="1">
      <c r="C34" s="8">
        <v>2</v>
      </c>
      <c r="E34" s="7">
        <v>1758451.7649348199</v>
      </c>
      <c r="G34" s="3">
        <f t="shared" si="6"/>
        <v>28.806029333015459</v>
      </c>
      <c r="H34" s="4">
        <f t="shared" si="3"/>
        <v>10.217838738209494</v>
      </c>
      <c r="J34" s="7">
        <v>6885</v>
      </c>
      <c r="L34" s="3">
        <f t="shared" si="7"/>
        <v>3.3163265306122458</v>
      </c>
      <c r="M34" s="4">
        <f t="shared" si="4"/>
        <v>1.9094138543516825</v>
      </c>
      <c r="O34" s="7">
        <v>30304.851839382402</v>
      </c>
      <c r="Q34" s="3">
        <f t="shared" si="8"/>
        <v>5.2985337548578038</v>
      </c>
      <c r="R34" s="4">
        <f t="shared" si="5"/>
        <v>0.48679202080967876</v>
      </c>
    </row>
    <row r="35" spans="1:18" ht="23.1" customHeight="1">
      <c r="C35" s="8">
        <v>3</v>
      </c>
      <c r="E35" s="7">
        <v>1830385.30091156</v>
      </c>
      <c r="G35" s="3">
        <f t="shared" si="6"/>
        <v>26.655028948407633</v>
      </c>
      <c r="H35" s="4">
        <f t="shared" si="3"/>
        <v>4.0907312563905451</v>
      </c>
      <c r="J35" s="7">
        <v>6934</v>
      </c>
      <c r="L35" s="3">
        <f t="shared" si="7"/>
        <v>1.8956649522410052</v>
      </c>
      <c r="M35" s="4">
        <f t="shared" si="4"/>
        <v>0.71169208424111119</v>
      </c>
      <c r="O35" s="7">
        <v>30446.4833513296</v>
      </c>
      <c r="Q35" s="3">
        <f t="shared" si="8"/>
        <v>5.3288289993538296</v>
      </c>
      <c r="R35" s="4">
        <f t="shared" si="5"/>
        <v>0.46735589633586372</v>
      </c>
    </row>
    <row r="36" spans="1:18" ht="23.1" customHeight="1">
      <c r="C36" s="8">
        <v>4</v>
      </c>
      <c r="E36" s="7">
        <v>1859172.2350942099</v>
      </c>
      <c r="G36" s="3">
        <f t="shared" si="6"/>
        <v>13.615073669200207</v>
      </c>
      <c r="H36" s="4">
        <f t="shared" si="3"/>
        <v>1.57272538018709</v>
      </c>
      <c r="J36" s="7">
        <v>6982</v>
      </c>
      <c r="L36" s="3">
        <f t="shared" si="7"/>
        <v>1.379410483519683</v>
      </c>
      <c r="M36" s="4">
        <f t="shared" si="4"/>
        <v>0.69224113066050919</v>
      </c>
      <c r="O36" s="7">
        <v>30721.446953676299</v>
      </c>
      <c r="Q36" s="3">
        <f t="shared" si="8"/>
        <v>0.86946075704932291</v>
      </c>
      <c r="R36" s="4">
        <f t="shared" si="5"/>
        <v>0.90310463502081273</v>
      </c>
    </row>
    <row r="37" spans="1:18" ht="23.1" customHeight="1">
      <c r="A37" s="8">
        <v>2023</v>
      </c>
      <c r="C37" s="8">
        <v>1</v>
      </c>
      <c r="E37" s="7">
        <v>1826846.9139896401</v>
      </c>
      <c r="G37" s="3">
        <f t="shared" si="6"/>
        <v>14.504772084532714</v>
      </c>
      <c r="H37" s="4">
        <f t="shared" si="3"/>
        <v>-1.7386942691155149</v>
      </c>
      <c r="J37" s="7">
        <v>6898</v>
      </c>
      <c r="L37" s="3">
        <f t="shared" si="7"/>
        <v>2.1018354055654331</v>
      </c>
      <c r="M37" s="4">
        <f t="shared" si="4"/>
        <v>-1.2030936694356953</v>
      </c>
      <c r="O37" s="7">
        <v>30494.5985721209</v>
      </c>
      <c r="Q37" s="3">
        <f t="shared" si="8"/>
        <v>1.1159665361769822</v>
      </c>
      <c r="R37" s="4">
        <f t="shared" si="5"/>
        <v>-0.73840396221394045</v>
      </c>
    </row>
    <row r="38" spans="1:18" ht="23.1" customHeight="1">
      <c r="C38" s="8">
        <v>2</v>
      </c>
      <c r="E38" s="7">
        <v>1835143.9787367999</v>
      </c>
      <c r="G38" s="3">
        <f t="shared" si="6"/>
        <v>4.3613487347958557</v>
      </c>
      <c r="H38" s="4">
        <f t="shared" si="3"/>
        <v>0.45417405714855974</v>
      </c>
      <c r="J38" s="7">
        <v>6905</v>
      </c>
      <c r="L38" s="3">
        <f t="shared" si="7"/>
        <v>0.29048656499637282</v>
      </c>
      <c r="M38" s="4">
        <f t="shared" si="4"/>
        <v>0.10147868947520955</v>
      </c>
      <c r="O38" s="7">
        <v>30603.7489383135</v>
      </c>
      <c r="Q38" s="3">
        <f t="shared" si="8"/>
        <v>0.98630113922111295</v>
      </c>
      <c r="R38" s="4">
        <f t="shared" si="5"/>
        <v>0.35793344166985541</v>
      </c>
    </row>
    <row r="39" spans="1:18" ht="23.1" customHeight="1">
      <c r="C39" s="8">
        <v>3</v>
      </c>
      <c r="E39" s="7">
        <v>1848536.9751023201</v>
      </c>
      <c r="G39" s="3">
        <f t="shared" si="6"/>
        <v>0.9916859680702439</v>
      </c>
      <c r="H39" s="4">
        <f t="shared" si="3"/>
        <v>0.72980629970729183</v>
      </c>
      <c r="J39" s="7">
        <v>6939</v>
      </c>
      <c r="L39" s="3">
        <f t="shared" si="7"/>
        <v>7.2108451110475258E-2</v>
      </c>
      <c r="M39" s="4">
        <f t="shared" si="4"/>
        <v>0.49239681390296219</v>
      </c>
      <c r="O39" s="7">
        <v>30693.3765340914</v>
      </c>
      <c r="Q39" s="3">
        <f t="shared" si="8"/>
        <v>0.81090870138542659</v>
      </c>
      <c r="R39" s="4">
        <f t="shared" si="5"/>
        <v>0.29286475966900927</v>
      </c>
    </row>
    <row r="40" spans="1:18" ht="23.1" customHeight="1">
      <c r="C40" s="8">
        <v>4</v>
      </c>
      <c r="E40" s="7">
        <v>1872475.7295212301</v>
      </c>
      <c r="G40" s="3">
        <f t="shared" si="6"/>
        <v>0.71556008506905577</v>
      </c>
      <c r="H40" s="4">
        <f t="shared" si="3"/>
        <v>1.2950108513563707</v>
      </c>
      <c r="J40" s="7">
        <v>7016</v>
      </c>
      <c r="L40" s="3">
        <f t="shared" si="7"/>
        <v>0.48696648524777508</v>
      </c>
      <c r="M40" s="4">
        <f t="shared" si="4"/>
        <v>1.1096699812653155</v>
      </c>
      <c r="O40" s="7">
        <v>31000.879731241301</v>
      </c>
      <c r="Q40" s="3">
        <f t="shared" si="8"/>
        <v>0.90956906419918937</v>
      </c>
      <c r="R40" s="4">
        <f t="shared" si="5"/>
        <v>1.001855227001025</v>
      </c>
    </row>
    <row r="41" spans="1:18" ht="23.1" customHeight="1">
      <c r="A41" s="8">
        <v>2024</v>
      </c>
      <c r="C41" s="8">
        <v>1</v>
      </c>
      <c r="E41" s="7">
        <v>1875832.75998611</v>
      </c>
      <c r="G41" s="3">
        <f t="shared" si="6"/>
        <v>2.6814423048447944</v>
      </c>
      <c r="H41" s="4">
        <f t="shared" si="3"/>
        <v>0.17928298946434662</v>
      </c>
      <c r="J41" s="7">
        <v>7043</v>
      </c>
      <c r="L41" s="3">
        <f t="shared" si="7"/>
        <v>2.1020585677007819</v>
      </c>
      <c r="M41" s="4">
        <f t="shared" si="4"/>
        <v>0.38483466362599916</v>
      </c>
      <c r="O41" s="7">
        <v>31128.8848129004</v>
      </c>
      <c r="Q41" s="3">
        <f t="shared" si="8"/>
        <v>2.0799953778023683</v>
      </c>
      <c r="R41" s="4">
        <f t="shared" si="5"/>
        <v>0.41290790057839644</v>
      </c>
    </row>
    <row r="42" spans="1:18" ht="23.1" customHeight="1">
      <c r="C42" s="8">
        <v>2</v>
      </c>
      <c r="E42" s="7">
        <v>1972715.05568635</v>
      </c>
      <c r="G42" s="3">
        <f t="shared" si="6"/>
        <v>7.4964732219128472</v>
      </c>
      <c r="H42" s="4">
        <f t="shared" si="3"/>
        <v>5.1647619002537004</v>
      </c>
      <c r="J42" s="7">
        <v>7120</v>
      </c>
      <c r="L42" s="3">
        <f t="shared" si="7"/>
        <v>3.1136857349746583</v>
      </c>
      <c r="M42" s="4">
        <f t="shared" si="4"/>
        <v>1.0932841118841408</v>
      </c>
      <c r="O42" s="7">
        <v>31949.628709734399</v>
      </c>
      <c r="Q42" s="3">
        <f t="shared" si="8"/>
        <v>4.3977611178739107</v>
      </c>
      <c r="R42" s="4">
        <f t="shared" si="5"/>
        <v>2.6365991000547151</v>
      </c>
    </row>
    <row r="43" spans="1:18" ht="23.1" customHeight="1">
      <c r="C43" s="8">
        <v>3</v>
      </c>
      <c r="E43" s="7">
        <v>2000865.80997905</v>
      </c>
      <c r="G43" s="3">
        <f t="shared" si="6"/>
        <v>8.2405078680288781</v>
      </c>
      <c r="H43" s="4">
        <f t="shared" si="3"/>
        <v>1.4270055987840369</v>
      </c>
      <c r="J43" s="7">
        <v>7177</v>
      </c>
      <c r="L43" s="3">
        <f t="shared" si="7"/>
        <v>3.4298890330018761</v>
      </c>
      <c r="M43" s="4">
        <f t="shared" si="4"/>
        <v>0.80056179775280789</v>
      </c>
      <c r="O43" s="7">
        <v>32258.484136597701</v>
      </c>
      <c r="Q43" s="3">
        <f t="shared" si="8"/>
        <v>5.0991705026911083</v>
      </c>
      <c r="R43" s="4">
        <f t="shared" si="5"/>
        <v>0.96669488609486542</v>
      </c>
    </row>
    <row r="44" spans="1:18" ht="23.1" customHeight="1">
      <c r="C44" s="8">
        <v>4</v>
      </c>
      <c r="E44" s="7">
        <v>2003612.7504278701</v>
      </c>
      <c r="G44" s="3">
        <f t="shared" si="6"/>
        <v>7.0034029728209157</v>
      </c>
      <c r="H44" s="4">
        <f t="shared" si="3"/>
        <v>0.13728758995832369</v>
      </c>
      <c r="J44" s="7">
        <v>7220</v>
      </c>
      <c r="L44" s="3">
        <f t="shared" si="7"/>
        <v>2.9076396807297566</v>
      </c>
      <c r="M44" s="4">
        <f t="shared" si="4"/>
        <v>0.59913612930193594</v>
      </c>
      <c r="O44" s="7">
        <v>32363.917662286502</v>
      </c>
      <c r="Q44" s="3">
        <f t="shared" si="8"/>
        <v>4.3967717782911642</v>
      </c>
      <c r="R44" s="4">
        <f t="shared" si="5"/>
        <v>0.32683967802809022</v>
      </c>
    </row>
    <row r="45" spans="1:18" ht="23.1" customHeight="1">
      <c r="A45" s="8">
        <v>2025</v>
      </c>
      <c r="C45" s="8" t="s">
        <v>20</v>
      </c>
      <c r="E45" s="7">
        <v>2049399.160181738</v>
      </c>
      <c r="G45" s="3">
        <f t="shared" si="6"/>
        <v>9.2527651663847124</v>
      </c>
      <c r="H45" s="4">
        <f t="shared" si="3"/>
        <v>2.2851925724714173</v>
      </c>
      <c r="J45" s="7">
        <v>7307</v>
      </c>
      <c r="L45" s="3">
        <f t="shared" si="7"/>
        <v>3.7484026693170414</v>
      </c>
      <c r="M45" s="4">
        <f t="shared" si="4"/>
        <v>1.204986149584486</v>
      </c>
      <c r="O45" s="7">
        <v>32524.112987766122</v>
      </c>
      <c r="Q45" s="3">
        <f t="shared" si="8"/>
        <v>4.4821013770705687</v>
      </c>
      <c r="R45" s="4">
        <f t="shared" si="5"/>
        <v>0.49498125397313686</v>
      </c>
    </row>
    <row r="46" spans="1:18" ht="23.1" customHeight="1" thickBot="1">
      <c r="A46" s="27"/>
      <c r="B46" s="23"/>
      <c r="C46" s="27" t="s">
        <v>19</v>
      </c>
      <c r="D46" s="23"/>
      <c r="E46" s="24">
        <v>2077669.0792913879</v>
      </c>
      <c r="F46" s="23"/>
      <c r="G46" s="32">
        <f t="shared" si="6"/>
        <v>5.3202829928482576</v>
      </c>
      <c r="H46" s="33">
        <f t="shared" si="3"/>
        <v>1.3794247435498619</v>
      </c>
      <c r="I46" s="23"/>
      <c r="J46" s="24">
        <v>7387</v>
      </c>
      <c r="K46" s="23"/>
      <c r="L46" s="32">
        <f t="shared" si="7"/>
        <v>3.7500000000000089</v>
      </c>
      <c r="M46" s="33">
        <f t="shared" si="4"/>
        <v>1.0948405638428804</v>
      </c>
      <c r="N46" s="23"/>
      <c r="O46" s="24">
        <v>32788.494702899283</v>
      </c>
      <c r="P46" s="25"/>
      <c r="Q46" s="32">
        <f t="shared" si="8"/>
        <v>2.6255891759684236</v>
      </c>
      <c r="R46" s="33">
        <f t="shared" si="5"/>
        <v>0.81287909445095785</v>
      </c>
    </row>
  </sheetData>
  <sheetProtection algorithmName="SHA-512" hashValue="7YwlnyMx4hqJoo/n7sILoKSbP+G2Ch3ABl5WCeL7BhqK4j7e4ocjETHJIiJEOGSqfCm3P3bBlsq/W+XcAcO0pA==" saltValue="RuG9FkpeRONR7snIcVITU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&amp;C&amp;"Arial,Bold"&amp;[36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95DD-1FA7-4B80-B0D0-26A310CA741F}">
  <sheetPr>
    <tabColor rgb="FF7030A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74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75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150623525.48587513</v>
      </c>
      <c r="F14" s="5"/>
      <c r="G14" s="29"/>
      <c r="H14" s="5"/>
      <c r="I14" s="5"/>
      <c r="J14" s="34">
        <f>J24</f>
        <v>281285</v>
      </c>
      <c r="K14" s="5"/>
      <c r="L14" s="29"/>
      <c r="M14" s="5"/>
      <c r="N14" s="5"/>
      <c r="O14" s="34">
        <f>+O21+O22+O23+O24</f>
        <v>7027201.1037675086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135095619.1763761</v>
      </c>
      <c r="F15" s="5"/>
      <c r="G15" s="29">
        <f t="shared" ref="G15:G16" si="0">((E15/E14)-1)*100</f>
        <v>-10.309084360766185</v>
      </c>
      <c r="H15" s="5"/>
      <c r="I15" s="5"/>
      <c r="J15" s="34">
        <f>J28</f>
        <v>278474</v>
      </c>
      <c r="K15" s="5"/>
      <c r="L15" s="29">
        <f t="shared" ref="L15:L16" si="1">((J15/J14)-1)*100</f>
        <v>-0.99934230406882874</v>
      </c>
      <c r="M15" s="5"/>
      <c r="N15" s="5"/>
      <c r="O15" s="34">
        <f>+O25+O26+O27+O28</f>
        <v>7119958.6654728726</v>
      </c>
      <c r="P15" s="1"/>
      <c r="Q15" s="29">
        <f t="shared" ref="Q15:Q16" si="2">((O15/O14)-1)*100</f>
        <v>1.319978755917961</v>
      </c>
      <c r="R15" s="5"/>
    </row>
    <row r="16" spans="1:19" ht="23.1" customHeight="1">
      <c r="A16" s="8">
        <v>2021</v>
      </c>
      <c r="E16" s="34">
        <f>+E29+E30+E31+E32</f>
        <v>124104793.34581228</v>
      </c>
      <c r="F16" s="5"/>
      <c r="G16" s="29">
        <f t="shared" si="0"/>
        <v>-8.1355901083769329</v>
      </c>
      <c r="H16" s="5"/>
      <c r="I16" s="5"/>
      <c r="J16" s="34">
        <f>J32</f>
        <v>289076</v>
      </c>
      <c r="K16" s="5"/>
      <c r="L16" s="29">
        <f t="shared" si="1"/>
        <v>3.8071776898381815</v>
      </c>
      <c r="M16" s="5"/>
      <c r="N16" s="5"/>
      <c r="O16" s="34">
        <f>+O29+O30+O31+O32</f>
        <v>7159726.1342205089</v>
      </c>
      <c r="P16" s="1"/>
      <c r="Q16" s="29">
        <f t="shared" si="2"/>
        <v>0.55853510695900166</v>
      </c>
      <c r="R16" s="5"/>
    </row>
    <row r="17" spans="1:18" ht="23.1" customHeight="1">
      <c r="A17" s="8">
        <v>2022</v>
      </c>
      <c r="E17" s="34">
        <f>+E33+E34+E35+E36</f>
        <v>183173007.21612668</v>
      </c>
      <c r="F17" s="5"/>
      <c r="G17" s="29">
        <f>((E17/E16)-1)*100</f>
        <v>47.595433083493852</v>
      </c>
      <c r="H17" s="5"/>
      <c r="I17" s="5"/>
      <c r="J17" s="34">
        <f>J36</f>
        <v>296131</v>
      </c>
      <c r="K17" s="5"/>
      <c r="L17" s="29">
        <f>((J17/J16)-1)*100</f>
        <v>2.4405346690835605</v>
      </c>
      <c r="M17" s="5"/>
      <c r="N17" s="5"/>
      <c r="O17" s="34">
        <f>+O33+O34+O35+O36</f>
        <v>7964424.7760789422</v>
      </c>
      <c r="P17" s="1"/>
      <c r="Q17" s="29">
        <f>((O17/O16)-1)*100</f>
        <v>11.239237741403386</v>
      </c>
      <c r="R17" s="5"/>
    </row>
    <row r="18" spans="1:18" ht="23.1" customHeight="1">
      <c r="A18" s="8">
        <v>2023</v>
      </c>
      <c r="E18" s="34">
        <f>+E37+E38+E39+E40</f>
        <v>205705804.73863643</v>
      </c>
      <c r="F18" s="5"/>
      <c r="G18" s="29">
        <f>((E18/E17)-1)*100</f>
        <v>12.301374457385638</v>
      </c>
      <c r="H18" s="5"/>
      <c r="I18" s="5"/>
      <c r="J18" s="34">
        <f>J40</f>
        <v>307328</v>
      </c>
      <c r="K18" s="5"/>
      <c r="L18" s="29">
        <f>((J18/J17)-1)*100</f>
        <v>3.7810968794216082</v>
      </c>
      <c r="M18" s="5"/>
      <c r="N18" s="5"/>
      <c r="O18" s="34">
        <f>+O37+O38+O39+O40</f>
        <v>8266863.603548225</v>
      </c>
      <c r="P18" s="1"/>
      <c r="Q18" s="29">
        <f>((O18/O17)-1)*100</f>
        <v>3.797371887768386</v>
      </c>
      <c r="R18" s="5"/>
    </row>
    <row r="19" spans="1:18" ht="23.1" customHeight="1">
      <c r="A19" s="8">
        <v>2024</v>
      </c>
      <c r="E19" s="34">
        <f>+E41+E42+E43+E44</f>
        <v>219058119.67068291</v>
      </c>
      <c r="F19" s="5"/>
      <c r="G19" s="29">
        <f>((E19/E18)-1)*100</f>
        <v>6.4909762507730395</v>
      </c>
      <c r="H19" s="5"/>
      <c r="I19" s="5"/>
      <c r="J19" s="34">
        <f>J44</f>
        <v>312070</v>
      </c>
      <c r="K19" s="5"/>
      <c r="L19" s="29">
        <f>((J19/J18)-1)*100</f>
        <v>1.5429768846314085</v>
      </c>
      <c r="M19" s="5"/>
      <c r="N19" s="5"/>
      <c r="O19" s="34">
        <f>+O41+O42+O43+O44</f>
        <v>8439197.6333612893</v>
      </c>
      <c r="P19" s="1"/>
      <c r="Q19" s="29">
        <f>((O19/O18)-1)*100</f>
        <v>2.0846361822045356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+'J3-KM1'!E21+'J3-KM2'!E21+'J3-KM3'!E21+'J3-KM4'!E21</f>
        <v>35586618.89470841</v>
      </c>
      <c r="G21" s="3">
        <f>(E21/E16-1)*100</f>
        <v>-71.325346962588341</v>
      </c>
      <c r="H21" s="4">
        <f>(E21/E19-1)*100</f>
        <v>-83.754713612895557</v>
      </c>
      <c r="J21" s="7">
        <f>+'J3-KM1'!J21+'J3-KM2'!J21+'J3-KM3'!J21+'J3-KM4'!J21</f>
        <v>277455</v>
      </c>
      <c r="L21" s="3">
        <f>(J21/J16-1)*100</f>
        <v>-4.0200500906336085</v>
      </c>
      <c r="M21" s="4">
        <f>(J21/J19-1)*100</f>
        <v>-11.092062678245263</v>
      </c>
      <c r="O21" s="7">
        <f>+'J3-KM1'!O21+'J3-KM2'!O21+'J3-KM3'!O21+'J3-KM4'!O21</f>
        <v>1721118.6422085969</v>
      </c>
      <c r="Q21" s="3">
        <f>(O21/O16-1)*100</f>
        <v>-75.961110663404199</v>
      </c>
      <c r="R21" s="4">
        <f>(O21/O19-1)*100</f>
        <v>-79.605660194462303</v>
      </c>
    </row>
    <row r="22" spans="1:18" ht="23.1" hidden="1" customHeight="1">
      <c r="C22" s="8">
        <v>2</v>
      </c>
      <c r="E22" s="7">
        <f>+'J3-KM1'!E22+'J3-KM2'!E22+'J3-KM3'!E22+'J3-KM4'!E22</f>
        <v>38462031.644256972</v>
      </c>
      <c r="G22" s="3">
        <f>(E22/E17-1)*100</f>
        <v>-79.002347437100568</v>
      </c>
      <c r="H22" s="4">
        <f t="shared" ref="H22:H46" si="3">(E22/E21-1)*100</f>
        <v>8.0800391800529336</v>
      </c>
      <c r="J22" s="7">
        <f>+'J3-KM1'!J22+'J3-KM2'!J22+'J3-KM3'!J22+'J3-KM4'!J22</f>
        <v>278746</v>
      </c>
      <c r="L22" s="3">
        <f>(J22/J17-1)*100</f>
        <v>-5.8707126238050078</v>
      </c>
      <c r="M22" s="4">
        <f t="shared" ref="M22:M46" si="4">(J22/J21-1)*100</f>
        <v>0.46530067938945763</v>
      </c>
      <c r="O22" s="7">
        <f>+'J3-KM1'!O22+'J3-KM2'!O22+'J3-KM3'!O22+'J3-KM4'!O22</f>
        <v>1744369.597179353</v>
      </c>
      <c r="Q22" s="3">
        <f>(O22/O17-1)*100</f>
        <v>-78.097983894347948</v>
      </c>
      <c r="R22" s="4">
        <f t="shared" ref="R22:R46" si="5">(O22/O21-1)*100</f>
        <v>1.3509211044811842</v>
      </c>
    </row>
    <row r="23" spans="1:18" ht="23.1" hidden="1" customHeight="1">
      <c r="C23" s="8">
        <v>3</v>
      </c>
      <c r="E23" s="7">
        <f>+'J3-KM1'!E23+'J3-KM2'!E23+'J3-KM3'!E23+'J3-KM4'!E23</f>
        <v>38903223.918500528</v>
      </c>
      <c r="G23" s="3">
        <f>(E23/E18-1)*100</f>
        <v>-81.087930907963539</v>
      </c>
      <c r="H23" s="4">
        <f t="shared" si="3"/>
        <v>1.1470852042456681</v>
      </c>
      <c r="J23" s="7">
        <f>+'J3-KM1'!J23+'J3-KM2'!J23+'J3-KM3'!J23+'J3-KM4'!J23</f>
        <v>278024</v>
      </c>
      <c r="L23" s="3">
        <f>(J23/J18-1)*100</f>
        <v>-9.5350895460224905</v>
      </c>
      <c r="M23" s="4">
        <f t="shared" si="4"/>
        <v>-0.25901716975310629</v>
      </c>
      <c r="O23" s="7">
        <f>+'J3-KM1'!O23+'J3-KM2'!O23+'J3-KM3'!O23+'J3-KM4'!O23</f>
        <v>1751468.412824855</v>
      </c>
      <c r="Q23" s="3">
        <f>(O23/O18-1)*100</f>
        <v>-78.81338683181967</v>
      </c>
      <c r="R23" s="4">
        <f t="shared" si="5"/>
        <v>0.40695593737591906</v>
      </c>
    </row>
    <row r="24" spans="1:18" ht="23.1" hidden="1" customHeight="1">
      <c r="C24" s="8">
        <v>4</v>
      </c>
      <c r="E24" s="7">
        <f>+'J3-KM1'!E24+'J3-KM2'!E24+'J3-KM3'!E24+'J3-KM4'!E24</f>
        <v>37671651.028409243</v>
      </c>
      <c r="G24" s="3">
        <f>(E24/E19-1)*100</f>
        <v>-82.802896744917632</v>
      </c>
      <c r="H24" s="4">
        <f t="shared" si="3"/>
        <v>-3.1657347799024071</v>
      </c>
      <c r="J24" s="7">
        <f>+'J3-KM1'!J24+'J3-KM2'!J24+'J3-KM3'!J24+'J3-KM4'!J24</f>
        <v>281285</v>
      </c>
      <c r="L24" s="3">
        <f>(J24/J19-1)*100</f>
        <v>-9.8647739289262066</v>
      </c>
      <c r="M24" s="4">
        <f t="shared" si="4"/>
        <v>1.1729203234253083</v>
      </c>
      <c r="O24" s="7">
        <f>+'J3-KM1'!O24+'J3-KM2'!O24+'J3-KM3'!O24+'J3-KM4'!O24</f>
        <v>1810244.451554704</v>
      </c>
      <c r="Q24" s="3">
        <f>(O24/O19-1)*100</f>
        <v>-78.549566792954778</v>
      </c>
      <c r="R24" s="4">
        <f t="shared" si="5"/>
        <v>3.3558149435908069</v>
      </c>
    </row>
    <row r="25" spans="1:18" ht="23.1" customHeight="1">
      <c r="A25" s="8">
        <v>2020</v>
      </c>
      <c r="C25" s="8">
        <v>1</v>
      </c>
      <c r="E25" s="7">
        <f>+'J3-KM1'!E25+'J3-KM2'!E25+'J3-KM3'!E25+'J3-KM4'!E25</f>
        <v>34165840.901555307</v>
      </c>
      <c r="G25" s="3">
        <f t="shared" ref="G25:G46" si="6">(E25/E21-1)*100</f>
        <v>-3.9924500761278181</v>
      </c>
      <c r="H25" s="4">
        <f t="shared" si="3"/>
        <v>-9.3062290373472241</v>
      </c>
      <c r="J25" s="7">
        <f>+'J3-KM1'!J25+'J3-KM2'!J25+'J3-KM3'!J25+'J3-KM4'!J25</f>
        <v>279532</v>
      </c>
      <c r="L25" s="3">
        <f t="shared" ref="L25:L46" si="7">(J25/J21-1)*100</f>
        <v>0.74858986141896899</v>
      </c>
      <c r="M25" s="4">
        <f t="shared" si="4"/>
        <v>-0.6232113337006906</v>
      </c>
      <c r="O25" s="7">
        <f>+'J3-KM1'!O25+'J3-KM2'!O25+'J3-KM3'!O25+'J3-KM4'!O25</f>
        <v>1757601.114066883</v>
      </c>
      <c r="Q25" s="3">
        <f t="shared" ref="Q25:Q46" si="8">(O25/O21-1)*100</f>
        <v>2.1196953518248129</v>
      </c>
      <c r="R25" s="4">
        <f t="shared" si="5"/>
        <v>-2.9080789305891197</v>
      </c>
    </row>
    <row r="26" spans="1:18" ht="23.1" customHeight="1">
      <c r="C26" s="8">
        <v>2</v>
      </c>
      <c r="E26" s="7">
        <f>+'J3-KM1'!E26+'J3-KM2'!E26+'J3-KM3'!E26+'J3-KM4'!E26</f>
        <v>19739178.060009498</v>
      </c>
      <c r="G26" s="3">
        <f t="shared" si="6"/>
        <v>-48.678795122990103</v>
      </c>
      <c r="H26" s="4">
        <f t="shared" si="3"/>
        <v>-42.225399582918129</v>
      </c>
      <c r="J26" s="7">
        <f>+'J3-KM1'!J26+'J3-KM2'!J26+'J3-KM3'!J26+'J3-KM4'!J26</f>
        <v>276358</v>
      </c>
      <c r="L26" s="3">
        <f t="shared" si="7"/>
        <v>-0.85669390771526688</v>
      </c>
      <c r="M26" s="4">
        <f t="shared" si="4"/>
        <v>-1.1354692843753122</v>
      </c>
      <c r="O26" s="7">
        <f>+'J3-KM1'!O26+'J3-KM2'!O26+'J3-KM3'!O26+'J3-KM4'!O26</f>
        <v>1748867.2267764313</v>
      </c>
      <c r="Q26" s="3">
        <f t="shared" si="8"/>
        <v>0.25783696324168659</v>
      </c>
      <c r="R26" s="4">
        <f t="shared" si="5"/>
        <v>-0.49692090091150165</v>
      </c>
    </row>
    <row r="27" spans="1:18" ht="23.1" customHeight="1">
      <c r="C27" s="8">
        <v>3</v>
      </c>
      <c r="E27" s="7">
        <f>+'J3-KM1'!E27+'J3-KM2'!E27+'J3-KM3'!E27+'J3-KM4'!E27</f>
        <v>41265196.067321427</v>
      </c>
      <c r="G27" s="3">
        <f t="shared" si="6"/>
        <v>6.0714046572825531</v>
      </c>
      <c r="H27" s="4">
        <f t="shared" si="3"/>
        <v>109.05225102012972</v>
      </c>
      <c r="J27" s="7">
        <f>+'J3-KM1'!J27+'J3-KM2'!J27+'J3-KM3'!J27+'J3-KM4'!J27</f>
        <v>276887</v>
      </c>
      <c r="L27" s="3">
        <f t="shared" si="7"/>
        <v>-0.4089575000719381</v>
      </c>
      <c r="M27" s="4">
        <f t="shared" si="4"/>
        <v>0.19141837761165181</v>
      </c>
      <c r="O27" s="7">
        <f>+'J3-KM1'!O27+'J3-KM2'!O27+'J3-KM3'!O27+'J3-KM4'!O27</f>
        <v>1783848.6010812789</v>
      </c>
      <c r="Q27" s="3">
        <f t="shared" si="8"/>
        <v>1.8487452025583329</v>
      </c>
      <c r="R27" s="4">
        <f t="shared" si="5"/>
        <v>2.0002304216842237</v>
      </c>
    </row>
    <row r="28" spans="1:18" ht="23.1" customHeight="1">
      <c r="C28" s="8">
        <v>4</v>
      </c>
      <c r="E28" s="7">
        <f>+'J3-KM1'!E28+'J3-KM2'!E28+'J3-KM3'!E28+'J3-KM4'!E28</f>
        <v>39925404.147489868</v>
      </c>
      <c r="G28" s="3">
        <f t="shared" si="6"/>
        <v>5.9826236906394437</v>
      </c>
      <c r="H28" s="4">
        <f t="shared" si="3"/>
        <v>-3.2467843304216371</v>
      </c>
      <c r="J28" s="7">
        <f>+'J3-KM1'!J28+'J3-KM2'!J28+'J3-KM3'!J28+'J3-KM4'!J28</f>
        <v>278474</v>
      </c>
      <c r="L28" s="3">
        <f t="shared" si="7"/>
        <v>-0.99934230406882874</v>
      </c>
      <c r="M28" s="4">
        <f t="shared" si="4"/>
        <v>0.57315800308428422</v>
      </c>
      <c r="O28" s="7">
        <f>+'J3-KM1'!O28+'J3-KM2'!O28+'J3-KM3'!O28+'J3-KM4'!O28</f>
        <v>1829641.7235482789</v>
      </c>
      <c r="Q28" s="3">
        <f t="shared" si="8"/>
        <v>1.0715277694631764</v>
      </c>
      <c r="R28" s="4">
        <f t="shared" si="5"/>
        <v>2.5670969183843706</v>
      </c>
    </row>
    <row r="29" spans="1:18" ht="23.1" customHeight="1">
      <c r="A29" s="8">
        <v>2021</v>
      </c>
      <c r="C29" s="8">
        <v>1</v>
      </c>
      <c r="E29" s="7">
        <f>+'J3-KM1'!E29+'J3-KM2'!E29+'J3-KM3'!E29+'J3-KM4'!E29</f>
        <v>36976654.169370875</v>
      </c>
      <c r="G29" s="3">
        <f t="shared" si="6"/>
        <v>8.2269693753904249</v>
      </c>
      <c r="H29" s="4">
        <f t="shared" si="3"/>
        <v>-7.3856484137916567</v>
      </c>
      <c r="J29" s="7">
        <f>+'J3-KM1'!J29+'J3-KM2'!J29+'J3-KM3'!J29+'J3-KM4'!J29</f>
        <v>277995</v>
      </c>
      <c r="L29" s="3">
        <f t="shared" si="7"/>
        <v>-0.54984760242119401</v>
      </c>
      <c r="M29" s="4">
        <f t="shared" si="4"/>
        <v>-0.17200887695081324</v>
      </c>
      <c r="O29" s="7">
        <f>+'J3-KM1'!O29+'J3-KM2'!O29+'J3-KM3'!O29+'J3-KM4'!O29</f>
        <v>1779400.657898084</v>
      </c>
      <c r="Q29" s="3">
        <f t="shared" si="8"/>
        <v>1.2403009793706454</v>
      </c>
      <c r="R29" s="4">
        <f t="shared" si="5"/>
        <v>-2.7459510243765584</v>
      </c>
    </row>
    <row r="30" spans="1:18" ht="23.1" customHeight="1">
      <c r="C30" s="8">
        <v>2</v>
      </c>
      <c r="E30" s="7">
        <f>+'J3-KM1'!E30+'J3-KM2'!E30+'J3-KM3'!E30+'J3-KM4'!E30</f>
        <v>26354051.26577051</v>
      </c>
      <c r="G30" s="3">
        <f t="shared" si="6"/>
        <v>33.511391333777894</v>
      </c>
      <c r="H30" s="4">
        <f t="shared" si="3"/>
        <v>-28.727863951518518</v>
      </c>
      <c r="J30" s="7">
        <f>+'J3-KM1'!J30+'J3-KM2'!J30+'J3-KM3'!J30+'J3-KM4'!J30</f>
        <v>272125</v>
      </c>
      <c r="L30" s="3">
        <f t="shared" si="7"/>
        <v>-1.5317088703782789</v>
      </c>
      <c r="M30" s="4">
        <f t="shared" si="4"/>
        <v>-2.1115487688627477</v>
      </c>
      <c r="O30" s="7">
        <f>+'J3-KM1'!O30+'J3-KM2'!O30+'J3-KM3'!O30+'J3-KM4'!O30</f>
        <v>1719995.645901503</v>
      </c>
      <c r="Q30" s="3">
        <f t="shared" si="8"/>
        <v>-1.650873229990435</v>
      </c>
      <c r="R30" s="4">
        <f t="shared" si="5"/>
        <v>-3.3384843223983718</v>
      </c>
    </row>
    <row r="31" spans="1:18" ht="23.1" customHeight="1">
      <c r="C31" s="8">
        <v>3</v>
      </c>
      <c r="E31" s="7">
        <f>+'J3-KM1'!E31+'J3-KM2'!E31+'J3-KM3'!E31+'J3-KM4'!E31</f>
        <v>18647072.721254271</v>
      </c>
      <c r="G31" s="3">
        <f t="shared" si="6"/>
        <v>-54.811622145614415</v>
      </c>
      <c r="H31" s="4">
        <f t="shared" si="3"/>
        <v>-29.243999212091964</v>
      </c>
      <c r="J31" s="7">
        <f>+'J3-KM1'!J31+'J3-KM2'!J31+'J3-KM3'!J31+'J3-KM4'!J31</f>
        <v>276202</v>
      </c>
      <c r="L31" s="3">
        <f t="shared" si="7"/>
        <v>-0.2473933409658069</v>
      </c>
      <c r="M31" s="4">
        <f t="shared" si="4"/>
        <v>1.4982085438677073</v>
      </c>
      <c r="O31" s="7">
        <f>+'J3-KM1'!O31+'J3-KM2'!O31+'J3-KM3'!O31+'J3-KM4'!O31</f>
        <v>1763141.512475193</v>
      </c>
      <c r="Q31" s="3">
        <f t="shared" si="8"/>
        <v>-1.1608097566987663</v>
      </c>
      <c r="R31" s="4">
        <f t="shared" si="5"/>
        <v>2.5084869648652974</v>
      </c>
    </row>
    <row r="32" spans="1:18" ht="23.1" customHeight="1">
      <c r="C32" s="8">
        <v>4</v>
      </c>
      <c r="E32" s="7">
        <f>+'J3-KM1'!E32+'J3-KM2'!E32+'J3-KM3'!E32+'J3-KM4'!E32</f>
        <v>42127015.189416617</v>
      </c>
      <c r="G32" s="3">
        <f t="shared" si="6"/>
        <v>5.5143112234849134</v>
      </c>
      <c r="H32" s="4">
        <f t="shared" si="3"/>
        <v>125.91757869533851</v>
      </c>
      <c r="J32" s="7">
        <f>+'J3-KM1'!J32+'J3-KM2'!J32+'J3-KM3'!J32+'J3-KM4'!J32</f>
        <v>289076</v>
      </c>
      <c r="L32" s="3">
        <f t="shared" si="7"/>
        <v>3.8071776898381815</v>
      </c>
      <c r="M32" s="4">
        <f t="shared" si="4"/>
        <v>4.6610813824664588</v>
      </c>
      <c r="O32" s="7">
        <f>+'J3-KM1'!O32+'J3-KM2'!O32+'J3-KM3'!O32+'J3-KM4'!O32</f>
        <v>1897188.3179457276</v>
      </c>
      <c r="Q32" s="3">
        <f t="shared" si="8"/>
        <v>3.6917935095212906</v>
      </c>
      <c r="R32" s="4">
        <f t="shared" si="5"/>
        <v>7.6027252788321231</v>
      </c>
    </row>
    <row r="33" spans="1:18" ht="23.1" customHeight="1">
      <c r="A33" s="8">
        <v>2022</v>
      </c>
      <c r="C33" s="8">
        <v>1</v>
      </c>
      <c r="E33" s="7">
        <f>+'J3-KM1'!E33+'J3-KM2'!E33+'J3-KM3'!E33+'J3-KM4'!E33</f>
        <v>41772342.176004425</v>
      </c>
      <c r="G33" s="3">
        <f t="shared" si="6"/>
        <v>12.969502282891776</v>
      </c>
      <c r="H33" s="4">
        <f t="shared" si="3"/>
        <v>-0.84191346530835265</v>
      </c>
      <c r="J33" s="7">
        <f>+'J3-KM1'!J33+'J3-KM2'!J33+'J3-KM3'!J33+'J3-KM4'!J33</f>
        <v>290396</v>
      </c>
      <c r="L33" s="3">
        <f t="shared" si="7"/>
        <v>4.4608715984100433</v>
      </c>
      <c r="M33" s="4">
        <f t="shared" si="4"/>
        <v>0.45662732291853469</v>
      </c>
      <c r="O33" s="7">
        <f>+'J3-KM1'!O33+'J3-KM2'!O33+'J3-KM3'!O33+'J3-KM4'!O33</f>
        <v>1938799.99640192</v>
      </c>
      <c r="Q33" s="3">
        <f t="shared" si="8"/>
        <v>8.9580352685789233</v>
      </c>
      <c r="R33" s="4">
        <f t="shared" si="5"/>
        <v>2.1933341072461143</v>
      </c>
    </row>
    <row r="34" spans="1:18" ht="23.1" customHeight="1">
      <c r="C34" s="8">
        <v>2</v>
      </c>
      <c r="E34" s="7">
        <f>+'J3-KM1'!E34+'J3-KM2'!E34+'J3-KM3'!E34+'J3-KM4'!E34</f>
        <v>45458405.457292102</v>
      </c>
      <c r="G34" s="3">
        <f t="shared" si="6"/>
        <v>72.49114756157033</v>
      </c>
      <c r="H34" s="4">
        <f t="shared" si="3"/>
        <v>8.8241719024438439</v>
      </c>
      <c r="J34" s="7">
        <f>+'J3-KM1'!J34+'J3-KM2'!J34+'J3-KM3'!J34+'J3-KM4'!J34</f>
        <v>295061</v>
      </c>
      <c r="L34" s="3">
        <f t="shared" si="7"/>
        <v>8.4284795590261918</v>
      </c>
      <c r="M34" s="4">
        <f t="shared" si="4"/>
        <v>1.6064270857725216</v>
      </c>
      <c r="O34" s="7">
        <f>+'J3-KM1'!O34+'J3-KM2'!O34+'J3-KM3'!O34+'J3-KM4'!O34</f>
        <v>1993174.405063912</v>
      </c>
      <c r="Q34" s="3">
        <f t="shared" si="8"/>
        <v>15.88252620367696</v>
      </c>
      <c r="R34" s="4">
        <f t="shared" si="5"/>
        <v>2.8045393420106146</v>
      </c>
    </row>
    <row r="35" spans="1:18" ht="23.1" customHeight="1">
      <c r="C35" s="8">
        <v>3</v>
      </c>
      <c r="E35" s="7">
        <f>+'J3-KM1'!E35+'J3-KM2'!E35+'J3-KM3'!E35+'J3-KM4'!E35</f>
        <v>46952580.707639433</v>
      </c>
      <c r="G35" s="3">
        <f t="shared" si="6"/>
        <v>151.7959864773951</v>
      </c>
      <c r="H35" s="4">
        <f t="shared" si="3"/>
        <v>3.2869064264717807</v>
      </c>
      <c r="J35" s="7">
        <f>+'J3-KM1'!J35+'J3-KM2'!J35+'J3-KM3'!J35+'J3-KM4'!J35</f>
        <v>295224</v>
      </c>
      <c r="L35" s="3">
        <f t="shared" si="7"/>
        <v>6.8869885084105187</v>
      </c>
      <c r="M35" s="4">
        <f t="shared" si="4"/>
        <v>5.5242814197731249E-2</v>
      </c>
      <c r="O35" s="7">
        <f>+'J3-KM1'!O35+'J3-KM2'!O35+'J3-KM3'!O35+'J3-KM4'!O35</f>
        <v>2003981.4109455061</v>
      </c>
      <c r="Q35" s="3">
        <f t="shared" si="8"/>
        <v>13.659703249355704</v>
      </c>
      <c r="R35" s="4">
        <f t="shared" si="5"/>
        <v>0.54220071530808323</v>
      </c>
    </row>
    <row r="36" spans="1:18" ht="23.1" customHeight="1">
      <c r="C36" s="8">
        <v>4</v>
      </c>
      <c r="E36" s="7">
        <f>+'J3-KM1'!E36+'J3-KM2'!E36+'J3-KM3'!E36+'J3-KM4'!E36</f>
        <v>48989678.87519075</v>
      </c>
      <c r="G36" s="3">
        <f t="shared" si="6"/>
        <v>16.290410452573933</v>
      </c>
      <c r="H36" s="4">
        <f t="shared" si="3"/>
        <v>4.3386287544783908</v>
      </c>
      <c r="J36" s="7">
        <f>+'J3-KM1'!J36+'J3-KM2'!J36+'J3-KM3'!J36+'J3-KM4'!J36</f>
        <v>296131</v>
      </c>
      <c r="L36" s="3">
        <f t="shared" si="7"/>
        <v>2.4405346690835605</v>
      </c>
      <c r="M36" s="4">
        <f t="shared" si="4"/>
        <v>0.30722434490420003</v>
      </c>
      <c r="O36" s="7">
        <f>+'J3-KM1'!O36+'J3-KM2'!O36+'J3-KM3'!O36+'J3-KM4'!O36</f>
        <v>2028468.9636676039</v>
      </c>
      <c r="Q36" s="3">
        <f t="shared" si="8"/>
        <v>6.9197477382754835</v>
      </c>
      <c r="R36" s="4">
        <f t="shared" si="5"/>
        <v>1.2219451033003592</v>
      </c>
    </row>
    <row r="37" spans="1:18" ht="23.1" customHeight="1">
      <c r="A37" s="8">
        <v>2023</v>
      </c>
      <c r="C37" s="8">
        <v>1</v>
      </c>
      <c r="E37" s="7">
        <f>+'J3-KM1'!E37+'J3-KM2'!E37+'J3-KM3'!E37+'J3-KM4'!E37</f>
        <v>49893923.180830315</v>
      </c>
      <c r="G37" s="3">
        <f t="shared" si="6"/>
        <v>19.442484145625016</v>
      </c>
      <c r="H37" s="4">
        <f t="shared" si="3"/>
        <v>1.8457853294839399</v>
      </c>
      <c r="J37" s="7">
        <f>+'J3-KM1'!J37+'J3-KM2'!J37+'J3-KM3'!J37+'J3-KM4'!J37</f>
        <v>298367</v>
      </c>
      <c r="L37" s="3">
        <f t="shared" si="7"/>
        <v>2.7448725189052281</v>
      </c>
      <c r="M37" s="4">
        <f t="shared" si="4"/>
        <v>0.7550712353654232</v>
      </c>
      <c r="O37" s="7">
        <f>+'J3-KM1'!O37+'J3-KM2'!O37+'J3-KM3'!O37+'J3-KM4'!O37</f>
        <v>2049654.1337518538</v>
      </c>
      <c r="Q37" s="3">
        <f t="shared" si="8"/>
        <v>5.7176675033866253</v>
      </c>
      <c r="R37" s="4">
        <f t="shared" si="5"/>
        <v>1.044392123503135</v>
      </c>
    </row>
    <row r="38" spans="1:18" ht="23.1" customHeight="1">
      <c r="C38" s="8">
        <v>2</v>
      </c>
      <c r="E38" s="7">
        <f>+'J3-KM1'!E38+'J3-KM2'!E38+'J3-KM3'!E38+'J3-KM4'!E38</f>
        <v>48296817.554205321</v>
      </c>
      <c r="G38" s="3">
        <f t="shared" si="6"/>
        <v>6.2439763743580734</v>
      </c>
      <c r="H38" s="4">
        <f t="shared" si="3"/>
        <v>-3.2010022960844542</v>
      </c>
      <c r="J38" s="7">
        <f>+'J3-KM1'!J38+'J3-KM2'!J38+'J3-KM3'!J38+'J3-KM4'!J38</f>
        <v>298044</v>
      </c>
      <c r="L38" s="3">
        <f t="shared" si="7"/>
        <v>1.0109773911157305</v>
      </c>
      <c r="M38" s="4">
        <f t="shared" si="4"/>
        <v>-0.10825593983249115</v>
      </c>
      <c r="O38" s="7">
        <f>+'J3-KM1'!O38+'J3-KM2'!O38+'J3-KM3'!O38+'J3-KM4'!O38</f>
        <v>2047855.9622517182</v>
      </c>
      <c r="Q38" s="3">
        <f t="shared" si="8"/>
        <v>2.7434406667515177</v>
      </c>
      <c r="R38" s="4">
        <f t="shared" si="5"/>
        <v>-8.7730484403447662E-2</v>
      </c>
    </row>
    <row r="39" spans="1:18" ht="23.1" customHeight="1">
      <c r="C39" s="8">
        <v>3</v>
      </c>
      <c r="E39" s="7">
        <f>+'J3-KM1'!E39+'J3-KM2'!E39+'J3-KM3'!E39+'J3-KM4'!E39</f>
        <v>52506653.170503698</v>
      </c>
      <c r="G39" s="3">
        <f t="shared" si="6"/>
        <v>11.829110091834828</v>
      </c>
      <c r="H39" s="4">
        <f t="shared" si="3"/>
        <v>8.7165900974189867</v>
      </c>
      <c r="J39" s="7">
        <f>+'J3-KM1'!J39+'J3-KM2'!J39+'J3-KM3'!J39+'J3-KM4'!J39</f>
        <v>301163</v>
      </c>
      <c r="L39" s="3">
        <f t="shared" si="7"/>
        <v>2.0116928163022019</v>
      </c>
      <c r="M39" s="4">
        <f t="shared" si="4"/>
        <v>1.0464897800324779</v>
      </c>
      <c r="O39" s="7">
        <f>+'J3-KM1'!O39+'J3-KM2'!O39+'J3-KM3'!O39+'J3-KM4'!O39</f>
        <v>2079505.0448861411</v>
      </c>
      <c r="Q39" s="3">
        <f t="shared" si="8"/>
        <v>3.7686793663920248</v>
      </c>
      <c r="R39" s="4">
        <f t="shared" si="5"/>
        <v>1.545474057639451</v>
      </c>
    </row>
    <row r="40" spans="1:18" ht="23.1" customHeight="1">
      <c r="C40" s="8">
        <v>4</v>
      </c>
      <c r="E40" s="7">
        <f>+'J3-KM1'!E40+'J3-KM2'!E40+'J3-KM3'!E40+'J3-KM4'!E40</f>
        <v>55008410.833097093</v>
      </c>
      <c r="G40" s="3">
        <f t="shared" si="6"/>
        <v>12.285714248587043</v>
      </c>
      <c r="H40" s="4">
        <f t="shared" si="3"/>
        <v>4.764648880722766</v>
      </c>
      <c r="J40" s="7">
        <f>+'J3-KM1'!J40+'J3-KM2'!J40+'J3-KM3'!J40+'J3-KM4'!J40</f>
        <v>307328</v>
      </c>
      <c r="L40" s="3">
        <f t="shared" si="7"/>
        <v>3.7810968794216082</v>
      </c>
      <c r="M40" s="4">
        <f t="shared" si="4"/>
        <v>2.0470642143955331</v>
      </c>
      <c r="O40" s="7">
        <f>+'J3-KM1'!O40+'J3-KM2'!O40+'J3-KM3'!O40+'J3-KM4'!O40</f>
        <v>2089848.462658511</v>
      </c>
      <c r="Q40" s="3">
        <f t="shared" si="8"/>
        <v>3.025902791232693</v>
      </c>
      <c r="R40" s="4">
        <f t="shared" si="5"/>
        <v>0.49739806103410444</v>
      </c>
    </row>
    <row r="41" spans="1:18" ht="23.1" customHeight="1">
      <c r="A41" s="8">
        <v>2024</v>
      </c>
      <c r="C41" s="8">
        <v>1</v>
      </c>
      <c r="E41" s="7">
        <f>+'J3-KM1'!E41+'J3-KM2'!E41+'J3-KM3'!E41+'J3-KM4'!E41</f>
        <v>53798806.59399005</v>
      </c>
      <c r="G41" s="3">
        <f t="shared" si="6"/>
        <v>7.826370756629597</v>
      </c>
      <c r="H41" s="4">
        <f t="shared" si="3"/>
        <v>-2.1989441628792794</v>
      </c>
      <c r="J41" s="7">
        <f>+'J3-KM1'!J41+'J3-KM2'!J41+'J3-KM3'!J41+'J3-KM4'!J41</f>
        <v>307067</v>
      </c>
      <c r="L41" s="3">
        <f t="shared" si="7"/>
        <v>2.9158720635995339</v>
      </c>
      <c r="M41" s="4">
        <f t="shared" si="4"/>
        <v>-8.4925551853398673E-2</v>
      </c>
      <c r="O41" s="7">
        <f>+'J3-KM1'!O41+'J3-KM2'!O41+'J3-KM3'!O41+'J3-KM4'!O41</f>
        <v>2087185.6497913941</v>
      </c>
      <c r="Q41" s="3">
        <f t="shared" si="8"/>
        <v>1.8311145974096332</v>
      </c>
      <c r="R41" s="4">
        <f t="shared" si="5"/>
        <v>-0.12741655266857999</v>
      </c>
    </row>
    <row r="42" spans="1:18" ht="23.1" customHeight="1">
      <c r="C42" s="8">
        <v>2</v>
      </c>
      <c r="E42" s="7">
        <f>+'J3-KM1'!E42+'J3-KM2'!E42+'J3-KM3'!E42+'J3-KM4'!E42</f>
        <v>53060478.790875055</v>
      </c>
      <c r="G42" s="3">
        <f t="shared" si="6"/>
        <v>9.8633025485029169</v>
      </c>
      <c r="H42" s="4">
        <f t="shared" si="3"/>
        <v>-1.3723869540211653</v>
      </c>
      <c r="J42" s="7">
        <f>+'J3-KM1'!J42+'J3-KM2'!J42+'J3-KM3'!J42+'J3-KM4'!J42</f>
        <v>306247</v>
      </c>
      <c r="L42" s="3">
        <f t="shared" si="7"/>
        <v>2.7522781871133217</v>
      </c>
      <c r="M42" s="4">
        <f t="shared" si="4"/>
        <v>-0.26704269752203524</v>
      </c>
      <c r="O42" s="7">
        <f>+'J3-KM1'!O42+'J3-KM2'!O42+'J3-KM3'!O42+'J3-KM4'!O42</f>
        <v>2083322.981710372</v>
      </c>
      <c r="Q42" s="3">
        <f t="shared" si="8"/>
        <v>1.7319098663392429</v>
      </c>
      <c r="R42" s="4">
        <f t="shared" si="5"/>
        <v>-0.18506586040433204</v>
      </c>
    </row>
    <row r="43" spans="1:18" ht="23.1" customHeight="1">
      <c r="C43" s="8">
        <v>3</v>
      </c>
      <c r="E43" s="7">
        <f>+'J3-KM1'!E43+'J3-KM2'!E43+'J3-KM3'!E43+'J3-KM4'!E43</f>
        <v>55147664.259633504</v>
      </c>
      <c r="G43" s="3">
        <f t="shared" si="6"/>
        <v>5.0298598932857264</v>
      </c>
      <c r="H43" s="4">
        <f t="shared" si="3"/>
        <v>3.9335971259976343</v>
      </c>
      <c r="J43" s="7">
        <f>+'J3-KM1'!J43+'J3-KM2'!J43+'J3-KM3'!J43+'J3-KM4'!J43</f>
        <v>306726</v>
      </c>
      <c r="L43" s="3">
        <f t="shared" si="7"/>
        <v>1.8471724614245399</v>
      </c>
      <c r="M43" s="4">
        <f t="shared" si="4"/>
        <v>0.15640969544190586</v>
      </c>
      <c r="O43" s="7">
        <f>+'J3-KM1'!O43+'J3-KM2'!O43+'J3-KM3'!O43+'J3-KM4'!O43</f>
        <v>2126776.0411164616</v>
      </c>
      <c r="Q43" s="3">
        <f t="shared" si="8"/>
        <v>2.2731849747885002</v>
      </c>
      <c r="R43" s="4">
        <f t="shared" si="5"/>
        <v>2.0857572151590009</v>
      </c>
    </row>
    <row r="44" spans="1:18" ht="23.1" customHeight="1">
      <c r="C44" s="8">
        <v>4</v>
      </c>
      <c r="E44" s="7">
        <f>+'J3-KM1'!E44+'J3-KM2'!E44+'J3-KM3'!E44+'J3-KM4'!E44</f>
        <v>57051170.026184283</v>
      </c>
      <c r="G44" s="3">
        <f t="shared" si="6"/>
        <v>3.713539733560367</v>
      </c>
      <c r="H44" s="4">
        <f t="shared" si="3"/>
        <v>3.4516525624533001</v>
      </c>
      <c r="J44" s="7">
        <f>+'J3-KM1'!J44+'J3-KM2'!J44+'J3-KM3'!J44+'J3-KM4'!J44</f>
        <v>312070</v>
      </c>
      <c r="L44" s="3">
        <f t="shared" si="7"/>
        <v>1.5429768846314085</v>
      </c>
      <c r="M44" s="4">
        <f t="shared" si="4"/>
        <v>1.7422716039722674</v>
      </c>
      <c r="O44" s="7">
        <f>+'J3-KM1'!O44+'J3-KM2'!O44+'J3-KM3'!O44+'J3-KM4'!O44</f>
        <v>2141912.9607430627</v>
      </c>
      <c r="Q44" s="3">
        <f t="shared" si="8"/>
        <v>2.4913049445853153</v>
      </c>
      <c r="R44" s="4">
        <f t="shared" si="5"/>
        <v>0.71173077625299452</v>
      </c>
    </row>
    <row r="45" spans="1:18" ht="23.1" customHeight="1">
      <c r="A45" s="8">
        <v>2025</v>
      </c>
      <c r="C45" s="8" t="s">
        <v>20</v>
      </c>
      <c r="E45" s="7">
        <f>+'J3-KM1'!E45+'J3-KM2'!E45+'J3-KM3'!E45+'J3-KM4'!E45</f>
        <v>52878316.684529997</v>
      </c>
      <c r="G45" s="3">
        <f t="shared" si="6"/>
        <v>-1.710985740644444</v>
      </c>
      <c r="H45" s="4">
        <f t="shared" si="3"/>
        <v>-7.3142292081636695</v>
      </c>
      <c r="J45" s="7">
        <f>+'J3-KM1'!J45+'J3-KM2'!J45+'J3-KM3'!J45+'J3-KM4'!J45</f>
        <v>305666</v>
      </c>
      <c r="L45" s="3">
        <f t="shared" si="7"/>
        <v>-0.45625221857119591</v>
      </c>
      <c r="M45" s="4">
        <f t="shared" si="4"/>
        <v>-2.0521036946838822</v>
      </c>
      <c r="O45" s="7">
        <f>+'J3-KM1'!O45+'J3-KM2'!O45+'J3-KM3'!O45+'J3-KM4'!O45</f>
        <v>2109775.7804005845</v>
      </c>
      <c r="Q45" s="3">
        <f t="shared" si="8"/>
        <v>1.082324929334777</v>
      </c>
      <c r="R45" s="4">
        <f t="shared" si="5"/>
        <v>-1.5003961846950742</v>
      </c>
    </row>
    <row r="46" spans="1:18" ht="23.1" customHeight="1" thickBot="1">
      <c r="A46" s="27"/>
      <c r="B46" s="23"/>
      <c r="C46" s="27" t="s">
        <v>19</v>
      </c>
      <c r="D46" s="23"/>
      <c r="E46" s="24">
        <f>+'J3-KM1'!E46+'J3-KM2'!E46+'J3-KM3'!E46+'J3-KM4'!E46</f>
        <v>53827541.236528851</v>
      </c>
      <c r="F46" s="23"/>
      <c r="G46" s="32">
        <f t="shared" si="6"/>
        <v>1.4456380023953219</v>
      </c>
      <c r="H46" s="33">
        <f t="shared" si="3"/>
        <v>1.7951111372585649</v>
      </c>
      <c r="I46" s="23"/>
      <c r="J46" s="24">
        <f>+'J3-KM1'!J46+'J3-KM2'!J46+'J3-KM3'!J46+'J3-KM4'!J46</f>
        <v>314260</v>
      </c>
      <c r="K46" s="23"/>
      <c r="L46" s="32">
        <f t="shared" si="7"/>
        <v>2.6165154270898938</v>
      </c>
      <c r="M46" s="33">
        <f t="shared" si="4"/>
        <v>2.8115655650284843</v>
      </c>
      <c r="N46" s="23"/>
      <c r="O46" s="24">
        <f>+'J3-KM1'!O46+'J3-KM2'!O46+'J3-KM3'!O46+'J3-KM4'!O46</f>
        <v>2131121.1316248747</v>
      </c>
      <c r="P46" s="25"/>
      <c r="Q46" s="32">
        <f t="shared" si="8"/>
        <v>2.2943225958781177</v>
      </c>
      <c r="R46" s="33">
        <f t="shared" si="5"/>
        <v>1.0117355324003929</v>
      </c>
    </row>
  </sheetData>
  <sheetProtection algorithmName="SHA-512" hashValue="tjyrczHNwuO6xPTUKe7D+vknZkJVG5pcmQheFvAuAcSkf/LqHuWP6ZsEp5fXXtXxakDhC8EQTuLVIlp+iFiE/A==" saltValue="92JO3lRVuNLcLLXGmINMG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&amp;C&amp;"Arial,Bold"&amp;[37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470F8-36CC-41D6-A8FA-49EC211BCB65}">
  <sheetPr>
    <tabColor rgb="FF7030A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451</v>
      </c>
      <c r="B11" s="35"/>
      <c r="C11" s="35" t="s">
        <v>76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77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81536757.984041005</v>
      </c>
      <c r="F14" s="5"/>
      <c r="G14" s="29"/>
      <c r="H14" s="5"/>
      <c r="I14" s="5"/>
      <c r="J14" s="34">
        <f>J24</f>
        <v>57275</v>
      </c>
      <c r="K14" s="5"/>
      <c r="L14" s="29"/>
      <c r="M14" s="5"/>
      <c r="N14" s="5"/>
      <c r="O14" s="34">
        <f>+O21+O22+O23+O24</f>
        <v>2334752.3032748308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74956531.794384301</v>
      </c>
      <c r="F15" s="5"/>
      <c r="G15" s="29">
        <f t="shared" ref="G15:G16" si="0">((E15/E14)-1)*100</f>
        <v>-8.0702573322140587</v>
      </c>
      <c r="H15" s="5"/>
      <c r="I15" s="5"/>
      <c r="J15" s="34">
        <f>J28</f>
        <v>57790</v>
      </c>
      <c r="K15" s="5"/>
      <c r="L15" s="29">
        <f t="shared" ref="L15:L16" si="1">((J15/J14)-1)*100</f>
        <v>0.89917066783065103</v>
      </c>
      <c r="M15" s="5"/>
      <c r="N15" s="5"/>
      <c r="O15" s="34">
        <f>+O25+O26+O27+O28</f>
        <v>2359124.4293856109</v>
      </c>
      <c r="P15" s="1"/>
      <c r="Q15" s="29">
        <f t="shared" ref="Q15:Q16" si="2">((O15/O14)-1)*100</f>
        <v>1.0438848727804872</v>
      </c>
      <c r="R15" s="5"/>
    </row>
    <row r="16" spans="1:19" ht="23.1" customHeight="1">
      <c r="A16" s="8">
        <v>2021</v>
      </c>
      <c r="E16" s="34">
        <f>+E29+E30+E31+E32</f>
        <v>70680200.881078005</v>
      </c>
      <c r="F16" s="5"/>
      <c r="G16" s="29">
        <f t="shared" si="0"/>
        <v>-5.7050810795740148</v>
      </c>
      <c r="H16" s="5"/>
      <c r="I16" s="5"/>
      <c r="J16" s="34">
        <f>J32</f>
        <v>58368</v>
      </c>
      <c r="K16" s="5"/>
      <c r="L16" s="29">
        <f t="shared" si="1"/>
        <v>1.0001730403183862</v>
      </c>
      <c r="M16" s="5"/>
      <c r="N16" s="5"/>
      <c r="O16" s="34">
        <f>+O29+O30+O31+O32</f>
        <v>2359096.778872171</v>
      </c>
      <c r="P16" s="1"/>
      <c r="Q16" s="29">
        <f t="shared" si="2"/>
        <v>-1.1720667674630647E-3</v>
      </c>
      <c r="R16" s="5"/>
    </row>
    <row r="17" spans="1:18" ht="23.1" customHeight="1">
      <c r="A17" s="8">
        <v>2022</v>
      </c>
      <c r="E17" s="34">
        <f>+E33+E34+E35+E36</f>
        <v>98665503.201664105</v>
      </c>
      <c r="F17" s="5"/>
      <c r="G17" s="29">
        <f>((E17/E16)-1)*100</f>
        <v>39.594259738554484</v>
      </c>
      <c r="H17" s="5"/>
      <c r="I17" s="5"/>
      <c r="J17" s="34">
        <f>J36</f>
        <v>60754</v>
      </c>
      <c r="K17" s="5"/>
      <c r="L17" s="29">
        <f>((J17/J16)-1)*100</f>
        <v>4.0878563596491224</v>
      </c>
      <c r="M17" s="5"/>
      <c r="N17" s="5"/>
      <c r="O17" s="34">
        <f>+O33+O34+O35+O36</f>
        <v>2558564.6989253392</v>
      </c>
      <c r="P17" s="1"/>
      <c r="Q17" s="29">
        <f>((O17/O16)-1)*100</f>
        <v>8.4552665172358488</v>
      </c>
      <c r="R17" s="5"/>
    </row>
    <row r="18" spans="1:18" ht="23.1" customHeight="1">
      <c r="A18" s="8">
        <v>2023</v>
      </c>
      <c r="E18" s="34">
        <f>+E37+E38+E39+E40</f>
        <v>109870301.46326751</v>
      </c>
      <c r="F18" s="5"/>
      <c r="G18" s="29">
        <f>((E18/E17)-1)*100</f>
        <v>11.356348366968462</v>
      </c>
      <c r="H18" s="5"/>
      <c r="I18" s="5"/>
      <c r="J18" s="34">
        <f>J40</f>
        <v>61826</v>
      </c>
      <c r="K18" s="5"/>
      <c r="L18" s="29">
        <f>((J18/J17)-1)*100</f>
        <v>1.7644928728972609</v>
      </c>
      <c r="M18" s="5"/>
      <c r="N18" s="5"/>
      <c r="O18" s="34">
        <f>+O37+O38+O39+O40</f>
        <v>2566557.4909604513</v>
      </c>
      <c r="P18" s="1"/>
      <c r="Q18" s="29">
        <f>((O18/O17)-1)*100</f>
        <v>0.31239358686021568</v>
      </c>
      <c r="R18" s="5"/>
    </row>
    <row r="19" spans="1:18" ht="23.1" customHeight="1">
      <c r="A19" s="8">
        <v>2024</v>
      </c>
      <c r="E19" s="34">
        <f>+E41+E42+E43+E44</f>
        <v>113466323.58905709</v>
      </c>
      <c r="F19" s="5"/>
      <c r="G19" s="29">
        <f>((E19/E18)-1)*100</f>
        <v>3.2729701092081065</v>
      </c>
      <c r="H19" s="5"/>
      <c r="I19" s="5"/>
      <c r="J19" s="34">
        <f>J44</f>
        <v>58086</v>
      </c>
      <c r="K19" s="5"/>
      <c r="L19" s="29">
        <f>((J19/J18)-1)*100</f>
        <v>-6.0492349496975351</v>
      </c>
      <c r="M19" s="5"/>
      <c r="N19" s="5"/>
      <c r="O19" s="34">
        <f>+O41+O42+O43+O44</f>
        <v>2424524.4729344649</v>
      </c>
      <c r="P19" s="1"/>
      <c r="Q19" s="29">
        <f>((O19/O18)-1)*100</f>
        <v>-5.533989342776624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19051692.1190194</v>
      </c>
      <c r="G21" s="3">
        <f>(E21/E16-1)*100</f>
        <v>-73.045220752733059</v>
      </c>
      <c r="H21" s="4">
        <f>(E21/E19-1)*100</f>
        <v>-83.209386259821699</v>
      </c>
      <c r="J21" s="7">
        <v>57222</v>
      </c>
      <c r="L21" s="3">
        <f>(J21/J16-1)*100</f>
        <v>-1.9634046052631526</v>
      </c>
      <c r="M21" s="4">
        <f>(J21/J19-1)*100</f>
        <v>-1.4874496436318552</v>
      </c>
      <c r="O21" s="7">
        <v>571128</v>
      </c>
      <c r="Q21" s="3">
        <f>(O21/O16-1)*100</f>
        <v>-75.790395497337641</v>
      </c>
      <c r="R21" s="4">
        <f>(O21/O19-1)*100</f>
        <v>-76.443710658496713</v>
      </c>
    </row>
    <row r="22" spans="1:18" ht="23.1" hidden="1" customHeight="1">
      <c r="C22" s="8">
        <v>2</v>
      </c>
      <c r="E22" s="7">
        <v>21205636.756784301</v>
      </c>
      <c r="G22" s="3">
        <f>(E22/E17-1)*100</f>
        <v>-78.507547148022212</v>
      </c>
      <c r="H22" s="4">
        <f t="shared" ref="H22:H46" si="3">(E22/E21-1)*100</f>
        <v>11.305791760169193</v>
      </c>
      <c r="J22" s="7">
        <v>57098</v>
      </c>
      <c r="L22" s="3">
        <f>(J22/J17-1)*100</f>
        <v>-6.0177107680152719</v>
      </c>
      <c r="M22" s="4">
        <f t="shared" ref="M22:M46" si="4">(J22/J21-1)*100</f>
        <v>-0.21669987067910457</v>
      </c>
      <c r="O22" s="7">
        <v>580613.31744247605</v>
      </c>
      <c r="Q22" s="3">
        <f>(O22/O17-1)*100</f>
        <v>-77.307069167086212</v>
      </c>
      <c r="R22" s="4">
        <f t="shared" ref="R22:R46" si="5">(O22/O21-1)*100</f>
        <v>1.6608041354085445</v>
      </c>
    </row>
    <row r="23" spans="1:18" ht="23.1" hidden="1" customHeight="1">
      <c r="C23" s="8">
        <v>3</v>
      </c>
      <c r="E23" s="7">
        <v>21190987.786647301</v>
      </c>
      <c r="G23" s="3">
        <f>(E23/E18-1)*100</f>
        <v>-80.712724453812484</v>
      </c>
      <c r="H23" s="4">
        <f t="shared" si="3"/>
        <v>-6.9080548275979314E-2</v>
      </c>
      <c r="J23" s="7">
        <v>56489</v>
      </c>
      <c r="L23" s="3">
        <f>(J23/J18-1)*100</f>
        <v>-8.6322906220683837</v>
      </c>
      <c r="M23" s="4">
        <f t="shared" si="4"/>
        <v>-1.0665872710077462</v>
      </c>
      <c r="O23" s="7">
        <v>578716.690344234</v>
      </c>
      <c r="Q23" s="3">
        <f>(O23/O18-1)*100</f>
        <v>-77.451637363179898</v>
      </c>
      <c r="R23" s="4">
        <f t="shared" si="5"/>
        <v>-0.32665924829220483</v>
      </c>
    </row>
    <row r="24" spans="1:18" ht="23.1" hidden="1" customHeight="1">
      <c r="C24" s="8">
        <v>4</v>
      </c>
      <c r="E24" s="7">
        <v>20088441.321589999</v>
      </c>
      <c r="G24" s="3">
        <f>(E24/E19-1)*100</f>
        <v>-82.295679734592753</v>
      </c>
      <c r="H24" s="4">
        <f t="shared" si="3"/>
        <v>-5.2029026497388164</v>
      </c>
      <c r="J24" s="7">
        <v>57275</v>
      </c>
      <c r="L24" s="3">
        <f>(J24/J19-1)*100</f>
        <v>-1.3962056261405453</v>
      </c>
      <c r="M24" s="4">
        <f t="shared" si="4"/>
        <v>1.3914213386676977</v>
      </c>
      <c r="O24" s="7">
        <v>604294.29548812099</v>
      </c>
      <c r="Q24" s="3">
        <f>(O24/O19-1)*100</f>
        <v>-75.075760123933591</v>
      </c>
      <c r="R24" s="4">
        <f t="shared" si="5"/>
        <v>4.4197109865058204</v>
      </c>
    </row>
    <row r="25" spans="1:18" ht="23.1" customHeight="1">
      <c r="A25" s="8">
        <v>2020</v>
      </c>
      <c r="C25" s="8">
        <v>1</v>
      </c>
      <c r="E25" s="7">
        <v>17823866.258916501</v>
      </c>
      <c r="G25" s="3">
        <f t="shared" ref="G25:G46" si="6">(E25/E21-1)*100</f>
        <v>-6.4447076534328129</v>
      </c>
      <c r="H25" s="4">
        <f t="shared" si="3"/>
        <v>-11.273025250792612</v>
      </c>
      <c r="J25" s="7">
        <v>57905</v>
      </c>
      <c r="L25" s="3">
        <f t="shared" ref="L25:L46" si="7">(J25/J21-1)*100</f>
        <v>1.1935968683373543</v>
      </c>
      <c r="M25" s="4">
        <f t="shared" si="4"/>
        <v>1.0999563509384469</v>
      </c>
      <c r="O25" s="7">
        <v>583043.980964566</v>
      </c>
      <c r="Q25" s="3">
        <f t="shared" ref="Q25:Q46" si="8">(O25/O21-1)*100</f>
        <v>2.086394112102008</v>
      </c>
      <c r="R25" s="4">
        <f t="shared" si="5"/>
        <v>-3.5165505751448389</v>
      </c>
    </row>
    <row r="26" spans="1:18" ht="23.1" customHeight="1">
      <c r="C26" s="8">
        <v>2</v>
      </c>
      <c r="E26" s="7">
        <v>10312902.5920718</v>
      </c>
      <c r="G26" s="3">
        <f t="shared" si="6"/>
        <v>-51.367163785957047</v>
      </c>
      <c r="H26" s="4">
        <f t="shared" si="3"/>
        <v>-42.139923839965391</v>
      </c>
      <c r="J26" s="7">
        <v>57383</v>
      </c>
      <c r="L26" s="3">
        <f t="shared" si="7"/>
        <v>0.4991418263336822</v>
      </c>
      <c r="M26" s="4">
        <f t="shared" si="4"/>
        <v>-0.90147655642863755</v>
      </c>
      <c r="O26" s="7">
        <v>573557.39042356506</v>
      </c>
      <c r="Q26" s="3">
        <f t="shared" si="8"/>
        <v>-1.2152540782204957</v>
      </c>
      <c r="R26" s="4">
        <f t="shared" si="5"/>
        <v>-1.6270797488221578</v>
      </c>
    </row>
    <row r="27" spans="1:18" ht="23.1" customHeight="1">
      <c r="C27" s="8">
        <v>3</v>
      </c>
      <c r="E27" s="7">
        <v>23911728.599415999</v>
      </c>
      <c r="G27" s="3">
        <f t="shared" si="6"/>
        <v>12.83914105449615</v>
      </c>
      <c r="H27" s="4">
        <f t="shared" si="3"/>
        <v>131.86225590648459</v>
      </c>
      <c r="J27" s="7">
        <v>57102</v>
      </c>
      <c r="L27" s="3">
        <f t="shared" si="7"/>
        <v>1.0851670236683209</v>
      </c>
      <c r="M27" s="4">
        <f t="shared" si="4"/>
        <v>-0.48969206907969465</v>
      </c>
      <c r="O27" s="7">
        <v>591677.75602325296</v>
      </c>
      <c r="Q27" s="3">
        <f t="shared" si="8"/>
        <v>2.2396218901703735</v>
      </c>
      <c r="R27" s="4">
        <f t="shared" si="5"/>
        <v>3.1592942401642121</v>
      </c>
    </row>
    <row r="28" spans="1:18" ht="23.1" customHeight="1">
      <c r="C28" s="8">
        <v>4</v>
      </c>
      <c r="E28" s="7">
        <v>22908034.343979999</v>
      </c>
      <c r="G28" s="3">
        <f t="shared" si="6"/>
        <v>14.035897445958877</v>
      </c>
      <c r="H28" s="4">
        <f t="shared" si="3"/>
        <v>-4.1974976893159983</v>
      </c>
      <c r="J28" s="7">
        <v>57790</v>
      </c>
      <c r="L28" s="3">
        <f t="shared" si="7"/>
        <v>0.89917066783065103</v>
      </c>
      <c r="M28" s="4">
        <f t="shared" si="4"/>
        <v>1.20486147595531</v>
      </c>
      <c r="O28" s="7">
        <v>610845.30197422695</v>
      </c>
      <c r="Q28" s="3">
        <f t="shared" si="8"/>
        <v>1.0840755133745494</v>
      </c>
      <c r="R28" s="4">
        <f t="shared" si="5"/>
        <v>3.2395245141209505</v>
      </c>
    </row>
    <row r="29" spans="1:18" ht="23.1" customHeight="1">
      <c r="A29" s="8">
        <v>2021</v>
      </c>
      <c r="C29" s="8">
        <v>1</v>
      </c>
      <c r="E29" s="7">
        <v>20273581.331202801</v>
      </c>
      <c r="G29" s="3">
        <f t="shared" si="6"/>
        <v>13.744016234753875</v>
      </c>
      <c r="H29" s="4">
        <f t="shared" si="3"/>
        <v>-11.500126869110904</v>
      </c>
      <c r="J29" s="7">
        <v>58773</v>
      </c>
      <c r="L29" s="3">
        <f t="shared" si="7"/>
        <v>1.4990069942146578</v>
      </c>
      <c r="M29" s="4">
        <f t="shared" si="4"/>
        <v>1.7009863298148575</v>
      </c>
      <c r="O29" s="7">
        <v>590552.93087516399</v>
      </c>
      <c r="Q29" s="3">
        <f t="shared" si="8"/>
        <v>1.2878873902746557</v>
      </c>
      <c r="R29" s="4">
        <f t="shared" si="5"/>
        <v>-3.3220147610989015</v>
      </c>
    </row>
    <row r="30" spans="1:18" ht="23.1" customHeight="1">
      <c r="C30" s="8">
        <v>2</v>
      </c>
      <c r="E30" s="7">
        <v>14811375.3997545</v>
      </c>
      <c r="G30" s="3">
        <f t="shared" si="6"/>
        <v>43.619851613269091</v>
      </c>
      <c r="H30" s="4">
        <f t="shared" si="3"/>
        <v>-26.942481657355188</v>
      </c>
      <c r="J30" s="7">
        <v>56924</v>
      </c>
      <c r="L30" s="3">
        <f t="shared" si="7"/>
        <v>-0.79988846871024144</v>
      </c>
      <c r="M30" s="4">
        <f t="shared" si="4"/>
        <v>-3.1460024160754108</v>
      </c>
      <c r="O30" s="7">
        <v>562552.391374317</v>
      </c>
      <c r="Q30" s="3">
        <f t="shared" si="8"/>
        <v>-1.9187267452209111</v>
      </c>
      <c r="R30" s="4">
        <f t="shared" si="5"/>
        <v>-4.7414106402540179</v>
      </c>
    </row>
    <row r="31" spans="1:18" ht="23.1" customHeight="1">
      <c r="C31" s="8">
        <v>3</v>
      </c>
      <c r="E31" s="7">
        <v>10880700.5258133</v>
      </c>
      <c r="G31" s="3">
        <f t="shared" si="6"/>
        <v>-54.496386655714034</v>
      </c>
      <c r="H31" s="4">
        <f t="shared" si="3"/>
        <v>-26.538216525160465</v>
      </c>
      <c r="J31" s="7">
        <v>57045</v>
      </c>
      <c r="L31" s="3">
        <f t="shared" si="7"/>
        <v>-9.9821372281183596E-2</v>
      </c>
      <c r="M31" s="4">
        <f t="shared" si="4"/>
        <v>0.21256412058183738</v>
      </c>
      <c r="O31" s="7">
        <v>583567.20396824297</v>
      </c>
      <c r="Q31" s="3">
        <f t="shared" si="8"/>
        <v>-1.370771838630902</v>
      </c>
      <c r="R31" s="4">
        <f t="shared" si="5"/>
        <v>3.7356187470089175</v>
      </c>
    </row>
    <row r="32" spans="1:18" ht="23.1" customHeight="1">
      <c r="C32" s="8">
        <v>4</v>
      </c>
      <c r="E32" s="7">
        <v>24714543.624307401</v>
      </c>
      <c r="G32" s="3">
        <f t="shared" si="6"/>
        <v>7.8859200802714691</v>
      </c>
      <c r="H32" s="4">
        <f t="shared" si="3"/>
        <v>127.14110700570048</v>
      </c>
      <c r="J32" s="7">
        <v>58368</v>
      </c>
      <c r="L32" s="3">
        <f t="shared" si="7"/>
        <v>1.0001730403183862</v>
      </c>
      <c r="M32" s="4">
        <f t="shared" si="4"/>
        <v>2.3192216671049204</v>
      </c>
      <c r="O32" s="7">
        <v>622424.25265444699</v>
      </c>
      <c r="Q32" s="3">
        <f t="shared" si="8"/>
        <v>1.8955618783998762</v>
      </c>
      <c r="R32" s="4">
        <f t="shared" si="5"/>
        <v>6.6585387975844013</v>
      </c>
    </row>
    <row r="33" spans="1:18" ht="23.1" customHeight="1">
      <c r="A33" s="8">
        <v>2022</v>
      </c>
      <c r="C33" s="8">
        <v>1</v>
      </c>
      <c r="E33" s="7">
        <v>22228628.162814699</v>
      </c>
      <c r="G33" s="3">
        <f t="shared" si="6"/>
        <v>9.6433225076169027</v>
      </c>
      <c r="H33" s="4">
        <f t="shared" si="3"/>
        <v>-10.058512506974793</v>
      </c>
      <c r="J33" s="7">
        <v>59219</v>
      </c>
      <c r="L33" s="3">
        <f t="shared" si="7"/>
        <v>0.75885185374235942</v>
      </c>
      <c r="M33" s="4">
        <f t="shared" si="4"/>
        <v>1.4579906798245723</v>
      </c>
      <c r="O33" s="7">
        <v>629855.09200351802</v>
      </c>
      <c r="Q33" s="3">
        <f t="shared" si="8"/>
        <v>6.6551462322116617</v>
      </c>
      <c r="R33" s="4">
        <f t="shared" si="5"/>
        <v>1.1938544035488441</v>
      </c>
    </row>
    <row r="34" spans="1:18" ht="23.1" customHeight="1">
      <c r="C34" s="8">
        <v>2</v>
      </c>
      <c r="E34" s="7">
        <v>23992568.270233601</v>
      </c>
      <c r="G34" s="3">
        <f t="shared" si="6"/>
        <v>61.987442912501422</v>
      </c>
      <c r="H34" s="4">
        <f t="shared" si="3"/>
        <v>7.9354429544586935</v>
      </c>
      <c r="J34" s="7">
        <v>60152</v>
      </c>
      <c r="L34" s="3">
        <f t="shared" si="7"/>
        <v>5.670718853207779</v>
      </c>
      <c r="M34" s="4">
        <f t="shared" si="4"/>
        <v>1.5755078606528361</v>
      </c>
      <c r="O34" s="7">
        <v>638466.56024684501</v>
      </c>
      <c r="Q34" s="3">
        <f t="shared" si="8"/>
        <v>13.494595354411265</v>
      </c>
      <c r="R34" s="4">
        <f t="shared" si="5"/>
        <v>1.3672141977823182</v>
      </c>
    </row>
    <row r="35" spans="1:18" ht="23.1" customHeight="1">
      <c r="C35" s="8">
        <v>3</v>
      </c>
      <c r="E35" s="7">
        <v>25424283.9276512</v>
      </c>
      <c r="G35" s="3">
        <f t="shared" si="6"/>
        <v>133.66403539307788</v>
      </c>
      <c r="H35" s="4">
        <f t="shared" si="3"/>
        <v>5.9673297218199695</v>
      </c>
      <c r="J35" s="7">
        <v>60374</v>
      </c>
      <c r="L35" s="3">
        <f t="shared" si="7"/>
        <v>5.8357437111052679</v>
      </c>
      <c r="M35" s="4">
        <f t="shared" si="4"/>
        <v>0.36906503524405387</v>
      </c>
      <c r="O35" s="7">
        <v>639746.37368629104</v>
      </c>
      <c r="Q35" s="3">
        <f t="shared" si="8"/>
        <v>9.6268551995436056</v>
      </c>
      <c r="R35" s="4">
        <f t="shared" si="5"/>
        <v>0.20045113074540488</v>
      </c>
    </row>
    <row r="36" spans="1:18" ht="23.1" customHeight="1">
      <c r="C36" s="8">
        <v>4</v>
      </c>
      <c r="E36" s="7">
        <v>27020022.8409646</v>
      </c>
      <c r="G36" s="3">
        <f t="shared" si="6"/>
        <v>9.3284312739228668</v>
      </c>
      <c r="H36" s="4">
        <f t="shared" si="3"/>
        <v>6.2764360162682609</v>
      </c>
      <c r="J36" s="7">
        <v>60754</v>
      </c>
      <c r="L36" s="3">
        <f t="shared" si="7"/>
        <v>4.0878563596491224</v>
      </c>
      <c r="M36" s="4">
        <f t="shared" si="4"/>
        <v>0.62941001093186344</v>
      </c>
      <c r="O36" s="7">
        <v>650496.67298868496</v>
      </c>
      <c r="Q36" s="3">
        <f t="shared" si="8"/>
        <v>4.5101745657431858</v>
      </c>
      <c r="R36" s="4">
        <f t="shared" si="5"/>
        <v>1.680400193665732</v>
      </c>
    </row>
    <row r="37" spans="1:18" ht="23.1" customHeight="1">
      <c r="A37" s="8">
        <v>2023</v>
      </c>
      <c r="C37" s="8">
        <v>1</v>
      </c>
      <c r="E37" s="7">
        <v>26761250.3136531</v>
      </c>
      <c r="G37" s="3">
        <f t="shared" si="6"/>
        <v>20.390921642302807</v>
      </c>
      <c r="H37" s="4">
        <f t="shared" si="3"/>
        <v>-0.95770654538152034</v>
      </c>
      <c r="J37" s="7">
        <v>60640</v>
      </c>
      <c r="L37" s="3">
        <f t="shared" si="7"/>
        <v>2.3995677063104681</v>
      </c>
      <c r="M37" s="4">
        <f t="shared" si="4"/>
        <v>-0.18764196596109395</v>
      </c>
      <c r="O37" s="7">
        <v>648856.619111559</v>
      </c>
      <c r="Q37" s="3">
        <f t="shared" si="8"/>
        <v>3.016809318409841</v>
      </c>
      <c r="R37" s="4">
        <f t="shared" si="5"/>
        <v>-0.25212333056074954</v>
      </c>
    </row>
    <row r="38" spans="1:18" ht="23.1" customHeight="1">
      <c r="C38" s="8">
        <v>2</v>
      </c>
      <c r="E38" s="7">
        <v>24273717.9140983</v>
      </c>
      <c r="G38" s="3">
        <f t="shared" si="6"/>
        <v>1.1718197097453142</v>
      </c>
      <c r="H38" s="4">
        <f t="shared" si="3"/>
        <v>-9.2952772026713042</v>
      </c>
      <c r="J38" s="7">
        <v>58263</v>
      </c>
      <c r="L38" s="3">
        <f t="shared" si="7"/>
        <v>-3.1403777098018337</v>
      </c>
      <c r="M38" s="4">
        <f t="shared" si="4"/>
        <v>-3.9198548812664935</v>
      </c>
      <c r="O38" s="7">
        <v>624768.85549711704</v>
      </c>
      <c r="Q38" s="3">
        <f t="shared" si="8"/>
        <v>-2.1454067609166794</v>
      </c>
      <c r="R38" s="4">
        <f t="shared" si="5"/>
        <v>-3.7123399692560621</v>
      </c>
    </row>
    <row r="39" spans="1:18" ht="23.1" customHeight="1">
      <c r="C39" s="8">
        <v>3</v>
      </c>
      <c r="E39" s="7">
        <v>28159356.2453315</v>
      </c>
      <c r="G39" s="3">
        <f t="shared" si="6"/>
        <v>10.757716226987469</v>
      </c>
      <c r="H39" s="4">
        <f t="shared" si="3"/>
        <v>16.007594489579201</v>
      </c>
      <c r="J39" s="7">
        <v>60451</v>
      </c>
      <c r="L39" s="3">
        <f t="shared" si="7"/>
        <v>0.12753834432039923</v>
      </c>
      <c r="M39" s="4">
        <f t="shared" si="4"/>
        <v>3.7553850642775055</v>
      </c>
      <c r="O39" s="7">
        <v>643166.34831160202</v>
      </c>
      <c r="Q39" s="3">
        <f t="shared" si="8"/>
        <v>0.5345828856527568</v>
      </c>
      <c r="R39" s="4">
        <f t="shared" si="5"/>
        <v>2.9446878877863458</v>
      </c>
    </row>
    <row r="40" spans="1:18" ht="23.1" customHeight="1">
      <c r="C40" s="8">
        <v>4</v>
      </c>
      <c r="E40" s="7">
        <v>30675976.990184601</v>
      </c>
      <c r="G40" s="3">
        <f t="shared" si="6"/>
        <v>13.530536856827791</v>
      </c>
      <c r="H40" s="4">
        <f t="shared" si="3"/>
        <v>8.9370677473151758</v>
      </c>
      <c r="J40" s="7">
        <v>61826</v>
      </c>
      <c r="L40" s="3">
        <f t="shared" si="7"/>
        <v>1.7644928728972609</v>
      </c>
      <c r="M40" s="4">
        <f t="shared" si="4"/>
        <v>2.2745694860299981</v>
      </c>
      <c r="O40" s="7">
        <v>649765.66804017301</v>
      </c>
      <c r="Q40" s="3">
        <f t="shared" si="8"/>
        <v>-0.11237643155858068</v>
      </c>
      <c r="R40" s="4">
        <f t="shared" si="5"/>
        <v>1.0260673223801309</v>
      </c>
    </row>
    <row r="41" spans="1:18" ht="23.1" customHeight="1">
      <c r="A41" s="8">
        <v>2024</v>
      </c>
      <c r="C41" s="8">
        <v>1</v>
      </c>
      <c r="E41" s="7">
        <v>28084924.132459</v>
      </c>
      <c r="G41" s="3">
        <f t="shared" si="6"/>
        <v>4.9462330918469188</v>
      </c>
      <c r="H41" s="4">
        <f t="shared" si="3"/>
        <v>-8.4465210628977268</v>
      </c>
      <c r="J41" s="7">
        <v>57799</v>
      </c>
      <c r="L41" s="3">
        <f t="shared" si="7"/>
        <v>-4.6850263852242779</v>
      </c>
      <c r="M41" s="4">
        <f t="shared" si="4"/>
        <v>-6.5134409471743311</v>
      </c>
      <c r="O41" s="7">
        <v>611501.79669827595</v>
      </c>
      <c r="Q41" s="3">
        <f t="shared" si="8"/>
        <v>-5.7570226322774971</v>
      </c>
      <c r="R41" s="4">
        <f t="shared" si="5"/>
        <v>-5.8888724387837765</v>
      </c>
    </row>
    <row r="42" spans="1:18" ht="23.1" customHeight="1">
      <c r="C42" s="8">
        <v>2</v>
      </c>
      <c r="E42" s="7">
        <v>26788836.514022999</v>
      </c>
      <c r="G42" s="3">
        <f t="shared" si="6"/>
        <v>10.361488952064924</v>
      </c>
      <c r="H42" s="4">
        <f t="shared" si="3"/>
        <v>-4.614887376313237</v>
      </c>
      <c r="J42" s="7">
        <v>55419</v>
      </c>
      <c r="L42" s="3">
        <f t="shared" si="7"/>
        <v>-4.8813140415014722</v>
      </c>
      <c r="M42" s="4">
        <f t="shared" si="4"/>
        <v>-4.1177182996245616</v>
      </c>
      <c r="O42" s="7">
        <v>585830.86422252201</v>
      </c>
      <c r="Q42" s="3">
        <f t="shared" si="8"/>
        <v>-6.2323835338451321</v>
      </c>
      <c r="R42" s="4">
        <f t="shared" si="5"/>
        <v>-4.198014235503611</v>
      </c>
    </row>
    <row r="43" spans="1:18" ht="23.1" customHeight="1">
      <c r="C43" s="8">
        <v>3</v>
      </c>
      <c r="E43" s="7">
        <v>28368144.583640099</v>
      </c>
      <c r="G43" s="3">
        <f t="shared" si="6"/>
        <v>0.74145281053152878</v>
      </c>
      <c r="H43" s="4">
        <f t="shared" si="3"/>
        <v>5.8953962737067211</v>
      </c>
      <c r="J43" s="7">
        <v>54790</v>
      </c>
      <c r="L43" s="3">
        <f t="shared" si="7"/>
        <v>-9.3646093530297296</v>
      </c>
      <c r="M43" s="4">
        <f t="shared" si="4"/>
        <v>-1.1349898049405449</v>
      </c>
      <c r="O43" s="7">
        <v>611357.77646064095</v>
      </c>
      <c r="Q43" s="3">
        <f t="shared" si="8"/>
        <v>-4.9456212898051692</v>
      </c>
      <c r="R43" s="4">
        <f t="shared" si="5"/>
        <v>4.3573860301806766</v>
      </c>
    </row>
    <row r="44" spans="1:18" ht="23.1" customHeight="1">
      <c r="C44" s="8">
        <v>4</v>
      </c>
      <c r="E44" s="7">
        <v>30224418.358934999</v>
      </c>
      <c r="G44" s="3">
        <f t="shared" si="6"/>
        <v>-1.4720268938592795</v>
      </c>
      <c r="H44" s="4">
        <f t="shared" si="3"/>
        <v>6.5435149268289194</v>
      </c>
      <c r="J44" s="7">
        <v>58086</v>
      </c>
      <c r="L44" s="3">
        <f t="shared" si="7"/>
        <v>-6.0492349496975351</v>
      </c>
      <c r="M44" s="4">
        <f t="shared" si="4"/>
        <v>6.0156962949443393</v>
      </c>
      <c r="O44" s="7">
        <v>615834.03555302601</v>
      </c>
      <c r="Q44" s="3">
        <f t="shared" si="8"/>
        <v>-5.2221337870146041</v>
      </c>
      <c r="R44" s="4">
        <f t="shared" si="5"/>
        <v>0.73218322637518263</v>
      </c>
    </row>
    <row r="45" spans="1:18" ht="23.1" customHeight="1">
      <c r="A45" s="8">
        <v>2025</v>
      </c>
      <c r="C45" s="8" t="s">
        <v>20</v>
      </c>
      <c r="E45" s="7">
        <v>26156343.977588553</v>
      </c>
      <c r="G45" s="3">
        <f t="shared" si="6"/>
        <v>-6.8669587490232882</v>
      </c>
      <c r="H45" s="4">
        <f t="shared" si="3"/>
        <v>-13.459562175970985</v>
      </c>
      <c r="J45" s="7">
        <v>54808</v>
      </c>
      <c r="L45" s="3">
        <f t="shared" si="7"/>
        <v>-5.1748300143601096</v>
      </c>
      <c r="M45" s="4">
        <f t="shared" si="4"/>
        <v>-5.6433564025754945</v>
      </c>
      <c r="O45" s="7">
        <v>601650.66094177274</v>
      </c>
      <c r="Q45" s="3">
        <f t="shared" si="8"/>
        <v>-1.6109741311788661</v>
      </c>
      <c r="R45" s="4">
        <f t="shared" si="5"/>
        <v>-2.3031163905249952</v>
      </c>
    </row>
    <row r="46" spans="1:18" ht="23.1" customHeight="1" thickBot="1">
      <c r="A46" s="27"/>
      <c r="B46" s="23"/>
      <c r="C46" s="27" t="s">
        <v>19</v>
      </c>
      <c r="D46" s="23"/>
      <c r="E46" s="24">
        <v>26662732.018750634</v>
      </c>
      <c r="F46" s="23"/>
      <c r="G46" s="32">
        <f t="shared" si="6"/>
        <v>-0.47073524528157273</v>
      </c>
      <c r="H46" s="33">
        <f t="shared" si="3"/>
        <v>1.9360046709737677</v>
      </c>
      <c r="I46" s="23"/>
      <c r="J46" s="24">
        <v>55198</v>
      </c>
      <c r="K46" s="23"/>
      <c r="L46" s="32">
        <f t="shared" si="7"/>
        <v>-0.39878020173587103</v>
      </c>
      <c r="M46" s="33">
        <f t="shared" si="4"/>
        <v>0.71157495256166658</v>
      </c>
      <c r="N46" s="23"/>
      <c r="O46" s="24">
        <v>588882.37695495668</v>
      </c>
      <c r="P46" s="25"/>
      <c r="Q46" s="32">
        <f t="shared" si="8"/>
        <v>0.52088630333337882</v>
      </c>
      <c r="R46" s="33">
        <f t="shared" si="5"/>
        <v>-2.1222089188483007</v>
      </c>
    </row>
  </sheetData>
  <sheetProtection algorithmName="SHA-512" hashValue="0KTtaq1oGRd+3ItUP2Xdn3MIHqO9zeZG0nsNZNtuWbGDpgv5RPJ9SLHrdongORlJ9tHQoKOJA2ZDnRPB5Swsfw==" saltValue="/0/u3AItZjC94kyFSh505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&amp;C&amp;"Arial,Bold"&amp;[38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1A34-9B09-4BD8-813A-D8C48CEC18BA}">
  <sheetPr>
    <tabColor rgb="FF7030A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452</v>
      </c>
      <c r="B11" s="35"/>
      <c r="C11" s="35" t="s">
        <v>78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79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19321033.27798092</v>
      </c>
      <c r="F14" s="5"/>
      <c r="G14" s="29"/>
      <c r="H14" s="5"/>
      <c r="I14" s="5"/>
      <c r="J14" s="34">
        <f>J24</f>
        <v>92983</v>
      </c>
      <c r="K14" s="5"/>
      <c r="L14" s="29"/>
      <c r="M14" s="5"/>
      <c r="N14" s="5"/>
      <c r="O14" s="34">
        <f>+O21+O22+O23+O24</f>
        <v>1725840.2404366522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16569036.65163831</v>
      </c>
      <c r="F15" s="5"/>
      <c r="G15" s="29">
        <f t="shared" ref="G15:G16" si="0">((E15/E14)-1)*100</f>
        <v>-14.243527179671611</v>
      </c>
      <c r="H15" s="5"/>
      <c r="I15" s="5"/>
      <c r="J15" s="34">
        <f>J28</f>
        <v>91123</v>
      </c>
      <c r="K15" s="5"/>
      <c r="L15" s="29">
        <f t="shared" ref="L15:L16" si="1">((J15/J14)-1)*100</f>
        <v>-2.0003656582386009</v>
      </c>
      <c r="M15" s="5"/>
      <c r="N15" s="5"/>
      <c r="O15" s="34">
        <f>+O25+O26+O27+O28</f>
        <v>1756925.0648982138</v>
      </c>
      <c r="P15" s="1"/>
      <c r="Q15" s="29">
        <f t="shared" ref="Q15:Q16" si="2">((O15/O14)-1)*100</f>
        <v>1.8011414807257431</v>
      </c>
      <c r="R15" s="5"/>
    </row>
    <row r="16" spans="1:19" ht="23.1" customHeight="1">
      <c r="A16" s="8">
        <v>2021</v>
      </c>
      <c r="E16" s="34">
        <f>+E29+E30+E31+E32</f>
        <v>14214014.2178794</v>
      </c>
      <c r="F16" s="5"/>
      <c r="G16" s="29">
        <f t="shared" si="0"/>
        <v>-14.21339383376915</v>
      </c>
      <c r="H16" s="5"/>
      <c r="I16" s="5"/>
      <c r="J16" s="34">
        <f>J32</f>
        <v>96135</v>
      </c>
      <c r="K16" s="5"/>
      <c r="L16" s="29">
        <f t="shared" si="1"/>
        <v>5.5002578931773627</v>
      </c>
      <c r="M16" s="5"/>
      <c r="N16" s="5"/>
      <c r="O16" s="34">
        <f>+O29+O30+O31+O32</f>
        <v>1768922.6395134511</v>
      </c>
      <c r="P16" s="1"/>
      <c r="Q16" s="29">
        <f t="shared" si="2"/>
        <v>0.68287343922277532</v>
      </c>
      <c r="R16" s="5"/>
    </row>
    <row r="17" spans="1:18" ht="23.1" customHeight="1">
      <c r="A17" s="8">
        <v>2022</v>
      </c>
      <c r="E17" s="34">
        <f>+E33+E34+E35+E36</f>
        <v>24233166.170918912</v>
      </c>
      <c r="F17" s="5"/>
      <c r="G17" s="29">
        <f>((E17/E16)-1)*100</f>
        <v>70.487842487428438</v>
      </c>
      <c r="H17" s="5"/>
      <c r="I17" s="5"/>
      <c r="J17" s="34">
        <f>J36</f>
        <v>98354</v>
      </c>
      <c r="K17" s="5"/>
      <c r="L17" s="29">
        <f>((J17/J16)-1)*100</f>
        <v>2.308212409632282</v>
      </c>
      <c r="M17" s="5"/>
      <c r="N17" s="5"/>
      <c r="O17" s="34">
        <f>+O33+O34+O35+O36</f>
        <v>2025234.634253877</v>
      </c>
      <c r="P17" s="1"/>
      <c r="Q17" s="29">
        <f>((O17/O16)-1)*100</f>
        <v>14.48972323690343</v>
      </c>
      <c r="R17" s="5"/>
    </row>
    <row r="18" spans="1:18" ht="23.1" customHeight="1">
      <c r="A18" s="8">
        <v>2023</v>
      </c>
      <c r="E18" s="34">
        <f>+E37+E38+E39+E40</f>
        <v>28745680.659979131</v>
      </c>
      <c r="F18" s="5"/>
      <c r="G18" s="29">
        <f>((E18/E17)-1)*100</f>
        <v>18.621233631763225</v>
      </c>
      <c r="H18" s="5"/>
      <c r="I18" s="5"/>
      <c r="J18" s="34">
        <f>J40</f>
        <v>104362</v>
      </c>
      <c r="K18" s="5"/>
      <c r="L18" s="29">
        <f>((J18/J17)-1)*100</f>
        <v>6.1085466783252329</v>
      </c>
      <c r="M18" s="5"/>
      <c r="N18" s="5"/>
      <c r="O18" s="34">
        <f>+O37+O38+O39+O40</f>
        <v>2160208.0979911657</v>
      </c>
      <c r="P18" s="1"/>
      <c r="Q18" s="29">
        <f>((O18/O17)-1)*100</f>
        <v>6.664584016805275</v>
      </c>
      <c r="R18" s="5"/>
    </row>
    <row r="19" spans="1:18" ht="23.1" customHeight="1">
      <c r="A19" s="8">
        <v>2024</v>
      </c>
      <c r="E19" s="34">
        <f>+E41+E42+E43+E44</f>
        <v>31797831.483089548</v>
      </c>
      <c r="F19" s="5"/>
      <c r="G19" s="29">
        <f>((E19/E18)-1)*100</f>
        <v>10.617771967945577</v>
      </c>
      <c r="H19" s="5"/>
      <c r="I19" s="5"/>
      <c r="J19" s="34">
        <f>J44</f>
        <v>107002</v>
      </c>
      <c r="K19" s="5"/>
      <c r="L19" s="29">
        <f>((J19/J18)-1)*100</f>
        <v>2.5296563883405732</v>
      </c>
      <c r="M19" s="5"/>
      <c r="N19" s="5"/>
      <c r="O19" s="34">
        <f>+O41+O42+O43+O44</f>
        <v>2310434.2524112118</v>
      </c>
      <c r="P19" s="1"/>
      <c r="Q19" s="29">
        <f>((O19/O18)-1)*100</f>
        <v>6.9542445729994906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4665015</v>
      </c>
      <c r="G21" s="3">
        <f>(E21/E16-1)*100</f>
        <v>-67.180172128067724</v>
      </c>
      <c r="H21" s="4">
        <f>(E21/E19-1)*100</f>
        <v>-85.329141069003683</v>
      </c>
      <c r="J21" s="7">
        <v>92634</v>
      </c>
      <c r="L21" s="3">
        <f>(J21/J16-1)*100</f>
        <v>-3.6417537837416081</v>
      </c>
      <c r="M21" s="4">
        <f>(J21/J19-1)*100</f>
        <v>-13.42778639651595</v>
      </c>
      <c r="O21" s="7">
        <v>419716</v>
      </c>
      <c r="Q21" s="3">
        <f>(O21/O16-1)*100</f>
        <v>-76.272789401607497</v>
      </c>
      <c r="R21" s="4">
        <f>(O21/O19-1)*100</f>
        <v>-81.833891201968783</v>
      </c>
    </row>
    <row r="22" spans="1:18" ht="23.1" hidden="1" customHeight="1">
      <c r="C22" s="8">
        <v>2</v>
      </c>
      <c r="E22" s="7">
        <v>4853228.5159670701</v>
      </c>
      <c r="G22" s="3">
        <f>(E22/E17-1)*100</f>
        <v>-79.972784069003737</v>
      </c>
      <c r="H22" s="4">
        <f t="shared" ref="H22:H46" si="3">(E22/E21-1)*100</f>
        <v>4.0345747219906025</v>
      </c>
      <c r="J22" s="7">
        <v>92428</v>
      </c>
      <c r="L22" s="3">
        <f>(J22/J17-1)*100</f>
        <v>-6.0251743701323797</v>
      </c>
      <c r="M22" s="4">
        <f t="shared" ref="M22:M46" si="4">(J22/J21-1)*100</f>
        <v>-0.22238055141741153</v>
      </c>
      <c r="O22" s="7">
        <v>427723.02523431502</v>
      </c>
      <c r="Q22" s="3">
        <f>(O22/O17-1)*100</f>
        <v>-78.88032240808019</v>
      </c>
      <c r="R22" s="4">
        <f t="shared" ref="R22:R46" si="5">(O22/O21-1)*100</f>
        <v>1.9077245647807217</v>
      </c>
    </row>
    <row r="23" spans="1:18" ht="23.1" hidden="1" customHeight="1">
      <c r="C23" s="8">
        <v>3</v>
      </c>
      <c r="E23" s="7">
        <v>4983792.5538108097</v>
      </c>
      <c r="G23" s="3">
        <f>(E23/E18-1)*100</f>
        <v>-82.662464622904395</v>
      </c>
      <c r="H23" s="4">
        <f t="shared" si="3"/>
        <v>2.690251188753745</v>
      </c>
      <c r="J23" s="7">
        <v>92506</v>
      </c>
      <c r="L23" s="3">
        <f>(J23/J18-1)*100</f>
        <v>-11.360456871274982</v>
      </c>
      <c r="M23" s="4">
        <f t="shared" si="4"/>
        <v>8.439001168476512E-2</v>
      </c>
      <c r="O23" s="7">
        <v>431120.02876281599</v>
      </c>
      <c r="Q23" s="3">
        <f>(O23/O18-1)*100</f>
        <v>-80.04266213223967</v>
      </c>
      <c r="R23" s="4">
        <f t="shared" si="5"/>
        <v>0.79420637377189962</v>
      </c>
    </row>
    <row r="24" spans="1:18" ht="23.1" hidden="1" customHeight="1">
      <c r="C24" s="8">
        <v>4</v>
      </c>
      <c r="E24" s="7">
        <v>4818997.2082030401</v>
      </c>
      <c r="G24" s="3">
        <f>(E24/E19-1)*100</f>
        <v>-84.844887266083418</v>
      </c>
      <c r="H24" s="4">
        <f t="shared" si="3"/>
        <v>-3.3066253024869652</v>
      </c>
      <c r="J24" s="7">
        <v>92983</v>
      </c>
      <c r="L24" s="3">
        <f>(J24/J19-1)*100</f>
        <v>-13.101624268705258</v>
      </c>
      <c r="M24" s="4">
        <f t="shared" si="4"/>
        <v>0.51564222861220088</v>
      </c>
      <c r="O24" s="7">
        <v>447281.18643952103</v>
      </c>
      <c r="Q24" s="3">
        <f>(O24/O19-1)*100</f>
        <v>-80.640817371334833</v>
      </c>
      <c r="R24" s="4">
        <f t="shared" si="5"/>
        <v>3.7486445997609197</v>
      </c>
    </row>
    <row r="25" spans="1:18" ht="23.1" customHeight="1">
      <c r="A25" s="8">
        <v>2020</v>
      </c>
      <c r="C25" s="8">
        <v>1</v>
      </c>
      <c r="E25" s="7">
        <v>4622560.2846251503</v>
      </c>
      <c r="G25" s="3">
        <f t="shared" ref="G25:G46" si="6">(E25/E21-1)*100</f>
        <v>-0.91006599924865483</v>
      </c>
      <c r="H25" s="4">
        <f t="shared" si="3"/>
        <v>-4.0763029130523094</v>
      </c>
      <c r="J25" s="7">
        <v>92706</v>
      </c>
      <c r="L25" s="3">
        <f t="shared" ref="L25:L46" si="7">(J25/J21-1)*100</f>
        <v>7.7725241272097456E-2</v>
      </c>
      <c r="M25" s="4">
        <f t="shared" si="4"/>
        <v>-0.29790391792048343</v>
      </c>
      <c r="O25" s="7">
        <v>430989.13863349799</v>
      </c>
      <c r="Q25" s="3">
        <f t="shared" ref="Q25:Q46" si="8">(O25/O21-1)*100</f>
        <v>2.6858968048628196</v>
      </c>
      <c r="R25" s="4">
        <f t="shared" si="5"/>
        <v>-3.6424621244886546</v>
      </c>
    </row>
    <row r="26" spans="1:18" ht="23.1" customHeight="1">
      <c r="C26" s="8">
        <v>2</v>
      </c>
      <c r="E26" s="7">
        <v>2604518.1529771499</v>
      </c>
      <c r="G26" s="3">
        <f t="shared" si="6"/>
        <v>-46.334318600323208</v>
      </c>
      <c r="H26" s="4">
        <f t="shared" si="3"/>
        <v>-43.6563723865344</v>
      </c>
      <c r="J26" s="7">
        <v>90949</v>
      </c>
      <c r="L26" s="3">
        <f t="shared" si="7"/>
        <v>-1.6001644523304659</v>
      </c>
      <c r="M26" s="4">
        <f t="shared" si="4"/>
        <v>-1.8952387116260017</v>
      </c>
      <c r="O26" s="7">
        <v>434879.33401221299</v>
      </c>
      <c r="Q26" s="3">
        <f t="shared" si="8"/>
        <v>1.6731174979363272</v>
      </c>
      <c r="R26" s="4">
        <f t="shared" si="5"/>
        <v>0.9026202820445306</v>
      </c>
    </row>
    <row r="27" spans="1:18" ht="23.1" customHeight="1">
      <c r="C27" s="8">
        <v>3</v>
      </c>
      <c r="E27" s="7">
        <v>4795254.3210173799</v>
      </c>
      <c r="G27" s="3">
        <f t="shared" si="6"/>
        <v>-3.7830272981419721</v>
      </c>
      <c r="H27" s="4">
        <f t="shared" si="3"/>
        <v>84.112916069948</v>
      </c>
      <c r="J27" s="7">
        <v>91304</v>
      </c>
      <c r="L27" s="3">
        <f t="shared" si="7"/>
        <v>-1.2993751756642857</v>
      </c>
      <c r="M27" s="4">
        <f t="shared" si="4"/>
        <v>0.39032864572452475</v>
      </c>
      <c r="O27" s="7">
        <v>439301.68810315197</v>
      </c>
      <c r="Q27" s="3">
        <f t="shared" si="8"/>
        <v>1.8977683230850806</v>
      </c>
      <c r="R27" s="4">
        <f t="shared" si="5"/>
        <v>1.0169152095911738</v>
      </c>
    </row>
    <row r="28" spans="1:18" ht="23.1" customHeight="1">
      <c r="C28" s="8">
        <v>4</v>
      </c>
      <c r="E28" s="7">
        <v>4546703.8930186303</v>
      </c>
      <c r="G28" s="3">
        <f t="shared" si="6"/>
        <v>-5.6504144621811303</v>
      </c>
      <c r="H28" s="4">
        <f t="shared" si="3"/>
        <v>-5.1832585168499641</v>
      </c>
      <c r="J28" s="7">
        <v>91123</v>
      </c>
      <c r="L28" s="3">
        <f t="shared" si="7"/>
        <v>-2.0003656582386009</v>
      </c>
      <c r="M28" s="4">
        <f t="shared" si="4"/>
        <v>-0.19823885043371847</v>
      </c>
      <c r="O28" s="7">
        <v>451754.904149351</v>
      </c>
      <c r="Q28" s="3">
        <f t="shared" si="8"/>
        <v>1.0002025225880784</v>
      </c>
      <c r="R28" s="4">
        <f t="shared" si="5"/>
        <v>2.8347753681462917</v>
      </c>
    </row>
    <row r="29" spans="1:18" ht="23.1" customHeight="1">
      <c r="A29" s="8">
        <v>2021</v>
      </c>
      <c r="C29" s="8">
        <v>1</v>
      </c>
      <c r="E29" s="7">
        <v>4467151.9393267399</v>
      </c>
      <c r="G29" s="3">
        <f t="shared" si="6"/>
        <v>-3.3619538898239099</v>
      </c>
      <c r="H29" s="4">
        <f t="shared" si="3"/>
        <v>-1.7496620752902037</v>
      </c>
      <c r="J29" s="7">
        <v>91037</v>
      </c>
      <c r="L29" s="3">
        <f t="shared" si="7"/>
        <v>-1.8003149742195745</v>
      </c>
      <c r="M29" s="4">
        <f t="shared" si="4"/>
        <v>-9.4377928733690997E-2</v>
      </c>
      <c r="O29" s="7">
        <v>435948.64456813899</v>
      </c>
      <c r="Q29" s="3">
        <f t="shared" si="8"/>
        <v>1.1507264313819432</v>
      </c>
      <c r="R29" s="4">
        <f t="shared" si="5"/>
        <v>-3.4988573308296522</v>
      </c>
    </row>
    <row r="30" spans="1:18" ht="23.1" customHeight="1">
      <c r="C30" s="8">
        <v>2</v>
      </c>
      <c r="E30" s="7">
        <v>3051887.75131283</v>
      </c>
      <c r="G30" s="3">
        <f t="shared" si="6"/>
        <v>17.176674227603471</v>
      </c>
      <c r="H30" s="4">
        <f t="shared" si="3"/>
        <v>-31.681577148844621</v>
      </c>
      <c r="J30" s="7">
        <v>89039</v>
      </c>
      <c r="L30" s="3">
        <f t="shared" si="7"/>
        <v>-2.1000780657291496</v>
      </c>
      <c r="M30" s="4">
        <f t="shared" si="4"/>
        <v>-2.1947120401594966</v>
      </c>
      <c r="O30" s="7">
        <v>427192.82523461903</v>
      </c>
      <c r="Q30" s="3">
        <f t="shared" si="8"/>
        <v>-1.7675038054068781</v>
      </c>
      <c r="R30" s="4">
        <f t="shared" si="5"/>
        <v>-2.0084520143866191</v>
      </c>
    </row>
    <row r="31" spans="1:18" ht="23.1" customHeight="1">
      <c r="C31" s="8">
        <v>3</v>
      </c>
      <c r="E31" s="7">
        <v>2194322.2128800601</v>
      </c>
      <c r="G31" s="3">
        <f t="shared" si="6"/>
        <v>-54.239711473436422</v>
      </c>
      <c r="H31" s="4">
        <f t="shared" si="3"/>
        <v>-28.099511132539888</v>
      </c>
      <c r="J31" s="7">
        <v>90482</v>
      </c>
      <c r="L31" s="3">
        <f t="shared" si="7"/>
        <v>-0.90028914395864357</v>
      </c>
      <c r="M31" s="4">
        <f t="shared" si="4"/>
        <v>1.6206381473286902</v>
      </c>
      <c r="O31" s="7">
        <v>432440.82251548598</v>
      </c>
      <c r="Q31" s="3">
        <f t="shared" si="8"/>
        <v>-1.5617662698475643</v>
      </c>
      <c r="R31" s="4">
        <f t="shared" si="5"/>
        <v>1.2284844152016694</v>
      </c>
    </row>
    <row r="32" spans="1:18" ht="23.1" customHeight="1">
      <c r="C32" s="8">
        <v>4</v>
      </c>
      <c r="E32" s="7">
        <v>4500652.3143597702</v>
      </c>
      <c r="G32" s="3">
        <f t="shared" si="6"/>
        <v>-1.0128563403825619</v>
      </c>
      <c r="H32" s="4">
        <f t="shared" si="3"/>
        <v>105.10444126857008</v>
      </c>
      <c r="J32" s="7">
        <v>96135</v>
      </c>
      <c r="L32" s="3">
        <f t="shared" si="7"/>
        <v>5.5002578931773627</v>
      </c>
      <c r="M32" s="4">
        <f t="shared" si="4"/>
        <v>6.2476514665900318</v>
      </c>
      <c r="O32" s="7">
        <v>473340.34719520702</v>
      </c>
      <c r="Q32" s="3">
        <f t="shared" si="8"/>
        <v>4.7781314264869312</v>
      </c>
      <c r="R32" s="4">
        <f t="shared" si="5"/>
        <v>9.4578315807029014</v>
      </c>
    </row>
    <row r="33" spans="1:18" ht="23.1" customHeight="1">
      <c r="A33" s="8">
        <v>2022</v>
      </c>
      <c r="C33" s="8">
        <v>1</v>
      </c>
      <c r="E33" s="7">
        <v>5674160.8828864601</v>
      </c>
      <c r="G33" s="3">
        <f t="shared" si="6"/>
        <v>27.019652788922887</v>
      </c>
      <c r="H33" s="4">
        <f t="shared" si="3"/>
        <v>26.07418850779688</v>
      </c>
      <c r="J33" s="7">
        <v>96423</v>
      </c>
      <c r="L33" s="3">
        <f t="shared" si="7"/>
        <v>5.9162757999494664</v>
      </c>
      <c r="M33" s="4">
        <f t="shared" si="4"/>
        <v>0.29957871742860576</v>
      </c>
      <c r="O33" s="7">
        <v>489260.45853586699</v>
      </c>
      <c r="Q33" s="3">
        <f t="shared" si="8"/>
        <v>12.228920684118648</v>
      </c>
      <c r="R33" s="4">
        <f t="shared" si="5"/>
        <v>3.3633539661250156</v>
      </c>
    </row>
    <row r="34" spans="1:18" ht="23.1" customHeight="1">
      <c r="C34" s="8">
        <v>2</v>
      </c>
      <c r="E34" s="7">
        <v>5952549.6443533301</v>
      </c>
      <c r="G34" s="3">
        <f t="shared" si="6"/>
        <v>95.044842058582361</v>
      </c>
      <c r="H34" s="4">
        <f t="shared" si="3"/>
        <v>4.9062542852195801</v>
      </c>
      <c r="J34" s="7">
        <v>97825</v>
      </c>
      <c r="L34" s="3">
        <f t="shared" si="7"/>
        <v>9.8675861139500665</v>
      </c>
      <c r="M34" s="4">
        <f t="shared" si="4"/>
        <v>1.4540099353888669</v>
      </c>
      <c r="O34" s="7">
        <v>506154.42404982302</v>
      </c>
      <c r="Q34" s="3">
        <f t="shared" si="8"/>
        <v>18.48383075531228</v>
      </c>
      <c r="R34" s="4">
        <f t="shared" si="5"/>
        <v>3.4529595063766072</v>
      </c>
    </row>
    <row r="35" spans="1:18" ht="23.1" customHeight="1">
      <c r="C35" s="8">
        <v>3</v>
      </c>
      <c r="E35" s="7">
        <v>6163367.2036223495</v>
      </c>
      <c r="G35" s="3">
        <f t="shared" si="6"/>
        <v>180.87794798070684</v>
      </c>
      <c r="H35" s="4">
        <f t="shared" si="3"/>
        <v>3.541634624904022</v>
      </c>
      <c r="J35" s="7">
        <v>97913</v>
      </c>
      <c r="L35" s="3">
        <f t="shared" si="7"/>
        <v>8.2126831856059734</v>
      </c>
      <c r="M35" s="4">
        <f t="shared" si="4"/>
        <v>8.9956555072823186E-2</v>
      </c>
      <c r="O35" s="7">
        <v>511088.210137129</v>
      </c>
      <c r="Q35" s="3">
        <f t="shared" si="8"/>
        <v>18.186855524914414</v>
      </c>
      <c r="R35" s="4">
        <f t="shared" si="5"/>
        <v>0.9747590563033981</v>
      </c>
    </row>
    <row r="36" spans="1:18" ht="23.1" customHeight="1">
      <c r="C36" s="8">
        <v>4</v>
      </c>
      <c r="E36" s="7">
        <v>6443088.4400567701</v>
      </c>
      <c r="G36" s="3">
        <f t="shared" si="6"/>
        <v>43.158990964475706</v>
      </c>
      <c r="H36" s="4">
        <f t="shared" si="3"/>
        <v>4.5384483382723273</v>
      </c>
      <c r="J36" s="7">
        <v>98354</v>
      </c>
      <c r="L36" s="3">
        <f t="shared" si="7"/>
        <v>2.308212409632282</v>
      </c>
      <c r="M36" s="4">
        <f t="shared" si="4"/>
        <v>0.45039984476014094</v>
      </c>
      <c r="O36" s="7">
        <v>518731.54153105803</v>
      </c>
      <c r="Q36" s="3">
        <f t="shared" si="8"/>
        <v>9.589546846115681</v>
      </c>
      <c r="R36" s="4">
        <f t="shared" si="5"/>
        <v>1.4955014109752751</v>
      </c>
    </row>
    <row r="37" spans="1:18" ht="23.1" customHeight="1">
      <c r="A37" s="8">
        <v>2023</v>
      </c>
      <c r="C37" s="8">
        <v>1</v>
      </c>
      <c r="E37" s="7">
        <v>6786725.9515887499</v>
      </c>
      <c r="G37" s="3">
        <f t="shared" si="6"/>
        <v>19.607570029567523</v>
      </c>
      <c r="H37" s="4">
        <f t="shared" si="3"/>
        <v>5.3334284439676471</v>
      </c>
      <c r="J37" s="7">
        <v>99103</v>
      </c>
      <c r="L37" s="3">
        <f t="shared" si="7"/>
        <v>2.779419847961595</v>
      </c>
      <c r="M37" s="4">
        <f t="shared" si="4"/>
        <v>0.76153486385912572</v>
      </c>
      <c r="O37" s="7">
        <v>526909.41063831898</v>
      </c>
      <c r="Q37" s="3">
        <f t="shared" si="8"/>
        <v>7.6950735432653072</v>
      </c>
      <c r="R37" s="4">
        <f t="shared" si="5"/>
        <v>1.5765127917850563</v>
      </c>
    </row>
    <row r="38" spans="1:18" ht="23.1" customHeight="1">
      <c r="C38" s="8">
        <v>2</v>
      </c>
      <c r="E38" s="7">
        <v>7161263.0724201202</v>
      </c>
      <c r="G38" s="3">
        <f t="shared" si="6"/>
        <v>20.305810119759226</v>
      </c>
      <c r="H38" s="4">
        <f t="shared" si="3"/>
        <v>5.5186716467266805</v>
      </c>
      <c r="J38" s="7">
        <v>100997</v>
      </c>
      <c r="L38" s="3">
        <f t="shared" si="7"/>
        <v>3.2425249169435233</v>
      </c>
      <c r="M38" s="4">
        <f t="shared" si="4"/>
        <v>1.9111429522819634</v>
      </c>
      <c r="O38" s="7">
        <v>539084.81276581297</v>
      </c>
      <c r="Q38" s="3">
        <f t="shared" si="8"/>
        <v>6.5059964215087973</v>
      </c>
      <c r="R38" s="4">
        <f t="shared" si="5"/>
        <v>2.310720188645754</v>
      </c>
    </row>
    <row r="39" spans="1:18" ht="23.1" customHeight="1">
      <c r="C39" s="8">
        <v>3</v>
      </c>
      <c r="E39" s="7">
        <v>7364797.3836799003</v>
      </c>
      <c r="G39" s="3">
        <f t="shared" si="6"/>
        <v>19.493081303860048</v>
      </c>
      <c r="H39" s="4">
        <f t="shared" si="3"/>
        <v>2.8421566028434819</v>
      </c>
      <c r="J39" s="7">
        <v>101197</v>
      </c>
      <c r="L39" s="3">
        <f t="shared" si="7"/>
        <v>3.3539979369440198</v>
      </c>
      <c r="M39" s="4">
        <f t="shared" si="4"/>
        <v>0.19802568393121334</v>
      </c>
      <c r="O39" s="7">
        <v>543756.33143235603</v>
      </c>
      <c r="Q39" s="3">
        <f t="shared" si="8"/>
        <v>6.3918753450528554</v>
      </c>
      <c r="R39" s="4">
        <f t="shared" si="5"/>
        <v>0.86656469555792537</v>
      </c>
    </row>
    <row r="40" spans="1:18" ht="23.1" customHeight="1">
      <c r="C40" s="8">
        <v>4</v>
      </c>
      <c r="E40" s="7">
        <v>7432894.2522903597</v>
      </c>
      <c r="G40" s="3">
        <f t="shared" si="6"/>
        <v>15.362288154853697</v>
      </c>
      <c r="H40" s="4">
        <f t="shared" si="3"/>
        <v>0.92462650447600048</v>
      </c>
      <c r="J40" s="7">
        <v>104362</v>
      </c>
      <c r="L40" s="3">
        <f t="shared" si="7"/>
        <v>6.1085466783252329</v>
      </c>
      <c r="M40" s="4">
        <f t="shared" si="4"/>
        <v>3.1275630700514867</v>
      </c>
      <c r="O40" s="7">
        <v>550457.54315467796</v>
      </c>
      <c r="Q40" s="3">
        <f t="shared" si="8"/>
        <v>6.1160733604089801</v>
      </c>
      <c r="R40" s="4">
        <f t="shared" si="5"/>
        <v>1.2323924035366529</v>
      </c>
    </row>
    <row r="41" spans="1:18" ht="23.1" customHeight="1">
      <c r="A41" s="8">
        <v>2024</v>
      </c>
      <c r="C41" s="8">
        <v>1</v>
      </c>
      <c r="E41" s="7">
        <v>7711777.2956315298</v>
      </c>
      <c r="G41" s="3">
        <f t="shared" si="6"/>
        <v>13.630303487150952</v>
      </c>
      <c r="H41" s="4">
        <f t="shared" si="3"/>
        <v>3.7520114490426915</v>
      </c>
      <c r="J41" s="7">
        <v>106146</v>
      </c>
      <c r="L41" s="3">
        <f t="shared" si="7"/>
        <v>7.1067475253019596</v>
      </c>
      <c r="M41" s="4">
        <f t="shared" si="4"/>
        <v>1.7094344684847051</v>
      </c>
      <c r="O41" s="7">
        <v>566947.44699448894</v>
      </c>
      <c r="Q41" s="3">
        <f t="shared" si="8"/>
        <v>7.5986565333244549</v>
      </c>
      <c r="R41" s="4">
        <f t="shared" si="5"/>
        <v>2.9956722448214901</v>
      </c>
    </row>
    <row r="42" spans="1:18" ht="23.1" customHeight="1">
      <c r="C42" s="8">
        <v>2</v>
      </c>
      <c r="E42" s="7">
        <v>8016570.4038207</v>
      </c>
      <c r="G42" s="3">
        <f t="shared" si="6"/>
        <v>11.94352620132879</v>
      </c>
      <c r="H42" s="4">
        <f t="shared" si="3"/>
        <v>3.9523069262104471</v>
      </c>
      <c r="J42" s="7">
        <v>107101</v>
      </c>
      <c r="L42" s="3">
        <f t="shared" si="7"/>
        <v>6.0437438735803983</v>
      </c>
      <c r="M42" s="4">
        <f t="shared" si="4"/>
        <v>0.89970418103366701</v>
      </c>
      <c r="O42" s="7">
        <v>578327.42420628003</v>
      </c>
      <c r="Q42" s="3">
        <f t="shared" si="8"/>
        <v>7.2794874778849827</v>
      </c>
      <c r="R42" s="4">
        <f t="shared" si="5"/>
        <v>2.0072366975314671</v>
      </c>
    </row>
    <row r="43" spans="1:18" ht="23.1" customHeight="1">
      <c r="C43" s="8">
        <v>3</v>
      </c>
      <c r="E43" s="7">
        <v>8056331.4652661504</v>
      </c>
      <c r="G43" s="3">
        <f t="shared" si="6"/>
        <v>9.3897231051958343</v>
      </c>
      <c r="H43" s="4">
        <f t="shared" si="3"/>
        <v>0.49598593216995113</v>
      </c>
      <c r="J43" s="7">
        <v>107162</v>
      </c>
      <c r="L43" s="3">
        <f t="shared" si="7"/>
        <v>5.8944435111712767</v>
      </c>
      <c r="M43" s="4">
        <f t="shared" si="4"/>
        <v>5.6955583981466162E-2</v>
      </c>
      <c r="O43" s="7">
        <v>581600.33967903699</v>
      </c>
      <c r="Q43" s="3">
        <f t="shared" si="8"/>
        <v>6.9597365693182311</v>
      </c>
      <c r="R43" s="4">
        <f t="shared" si="5"/>
        <v>0.5659277661350437</v>
      </c>
    </row>
    <row r="44" spans="1:18" ht="23.1" customHeight="1">
      <c r="C44" s="8">
        <v>4</v>
      </c>
      <c r="E44" s="7">
        <v>8013152.3183711702</v>
      </c>
      <c r="G44" s="3">
        <f t="shared" si="6"/>
        <v>7.8066234549484026</v>
      </c>
      <c r="H44" s="4">
        <f t="shared" si="3"/>
        <v>-0.5359653718462476</v>
      </c>
      <c r="J44" s="7">
        <v>107002</v>
      </c>
      <c r="L44" s="3">
        <f t="shared" si="7"/>
        <v>2.5296563883405732</v>
      </c>
      <c r="M44" s="4">
        <f t="shared" si="4"/>
        <v>-0.14930665721057945</v>
      </c>
      <c r="O44" s="7">
        <v>583559.04153140599</v>
      </c>
      <c r="Q44" s="3">
        <f t="shared" si="8"/>
        <v>6.0134516800374849</v>
      </c>
      <c r="R44" s="4">
        <f t="shared" si="5"/>
        <v>0.33677797599807047</v>
      </c>
    </row>
    <row r="45" spans="1:18" ht="23.1" customHeight="1">
      <c r="A45" s="8">
        <v>2025</v>
      </c>
      <c r="C45" s="8" t="s">
        <v>20</v>
      </c>
      <c r="E45" s="7">
        <v>7913809.9392514927</v>
      </c>
      <c r="G45" s="3">
        <f t="shared" si="6"/>
        <v>2.6197935427207941</v>
      </c>
      <c r="H45" s="4">
        <f t="shared" si="3"/>
        <v>-1.2397415545430501</v>
      </c>
      <c r="J45" s="7">
        <v>105780</v>
      </c>
      <c r="L45" s="3">
        <f t="shared" si="7"/>
        <v>-0.34480809451132854</v>
      </c>
      <c r="M45" s="4">
        <f t="shared" si="4"/>
        <v>-1.1420347283228383</v>
      </c>
      <c r="O45" s="7">
        <v>575476.58112519863</v>
      </c>
      <c r="Q45" s="3">
        <f t="shared" si="8"/>
        <v>1.5043958969961801</v>
      </c>
      <c r="R45" s="4">
        <f t="shared" si="5"/>
        <v>-1.385028734195759</v>
      </c>
    </row>
    <row r="46" spans="1:18" ht="23.1" customHeight="1" thickBot="1">
      <c r="A46" s="27"/>
      <c r="B46" s="23"/>
      <c r="C46" s="27" t="s">
        <v>19</v>
      </c>
      <c r="D46" s="23"/>
      <c r="E46" s="24">
        <v>8232958.5251018433</v>
      </c>
      <c r="F46" s="23"/>
      <c r="G46" s="32">
        <f t="shared" si="6"/>
        <v>2.699260536376169</v>
      </c>
      <c r="H46" s="33">
        <f t="shared" si="3"/>
        <v>4.0328057951886542</v>
      </c>
      <c r="I46" s="23"/>
      <c r="J46" s="24">
        <v>111635</v>
      </c>
      <c r="K46" s="23"/>
      <c r="L46" s="32">
        <f t="shared" si="7"/>
        <v>4.2333871765903197</v>
      </c>
      <c r="M46" s="33">
        <f t="shared" si="4"/>
        <v>5.5350727925883803</v>
      </c>
      <c r="N46" s="23"/>
      <c r="O46" s="24">
        <v>595696.59435508668</v>
      </c>
      <c r="P46" s="25"/>
      <c r="Q46" s="32">
        <f t="shared" si="8"/>
        <v>3.0033454098506329</v>
      </c>
      <c r="R46" s="33">
        <f t="shared" si="5"/>
        <v>3.5136118294080587</v>
      </c>
    </row>
  </sheetData>
  <sheetProtection algorithmName="SHA-512" hashValue="mPor4nSqzElzWj90GH6qVkU4cgQ8FmUNIJNulJThqtw635VxIHNupL9saDrj6Tw2wGWhF/AfL2sQX6E1XkclHQ==" saltValue="kZ6R54F08ZnPn4bTOP+WE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&amp;C&amp;"Arial,Bold"&amp;[39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61FC-4FBD-48A2-A6EA-438B43CB6F6C}">
  <sheetPr>
    <tabColor rgb="FF7030A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453</v>
      </c>
      <c r="B11" s="35"/>
      <c r="C11" s="35" t="s">
        <v>80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81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37703667.231451303</v>
      </c>
      <c r="F14" s="5"/>
      <c r="G14" s="29"/>
      <c r="H14" s="5"/>
      <c r="I14" s="5"/>
      <c r="J14" s="34">
        <f>J24</f>
        <v>93093</v>
      </c>
      <c r="K14" s="5"/>
      <c r="L14" s="29"/>
      <c r="M14" s="5"/>
      <c r="N14" s="5"/>
      <c r="O14" s="34">
        <f>+O21+O22+O23+O24</f>
        <v>2270671.0555441347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32409486.587585203</v>
      </c>
      <c r="F15" s="5"/>
      <c r="G15" s="29">
        <f t="shared" ref="G15:G16" si="0">((E15/E14)-1)*100</f>
        <v>-14.041553601050904</v>
      </c>
      <c r="H15" s="5"/>
      <c r="I15" s="5"/>
      <c r="J15" s="34">
        <f>J28</f>
        <v>91324</v>
      </c>
      <c r="K15" s="5"/>
      <c r="L15" s="29">
        <f t="shared" ref="L15:L16" si="1">((J15/J14)-1)*100</f>
        <v>-1.9002502873470606</v>
      </c>
      <c r="M15" s="5"/>
      <c r="N15" s="5"/>
      <c r="O15" s="34">
        <f>+O25+O26+O27+O28</f>
        <v>2304839.2845656597</v>
      </c>
      <c r="P15" s="1"/>
      <c r="Q15" s="29">
        <f t="shared" ref="Q15:Q16" si="2">((O15/O14)-1)*100</f>
        <v>1.5047634899867601</v>
      </c>
      <c r="R15" s="5"/>
    </row>
    <row r="16" spans="1:19" ht="23.1" customHeight="1">
      <c r="A16" s="8">
        <v>2021</v>
      </c>
      <c r="E16" s="34">
        <f>+E29+E30+E31+E32</f>
        <v>28250917.38068483</v>
      </c>
      <c r="F16" s="5"/>
      <c r="G16" s="29">
        <f t="shared" si="0"/>
        <v>-12.831333182838378</v>
      </c>
      <c r="H16" s="5"/>
      <c r="I16" s="5"/>
      <c r="J16" s="34">
        <f>J32</f>
        <v>95342</v>
      </c>
      <c r="K16" s="5"/>
      <c r="L16" s="29">
        <f t="shared" si="1"/>
        <v>4.3997196793832849</v>
      </c>
      <c r="M16" s="5"/>
      <c r="N16" s="5"/>
      <c r="O16" s="34">
        <f>+O29+O30+O31+O32</f>
        <v>2319810.9398540691</v>
      </c>
      <c r="P16" s="1"/>
      <c r="Q16" s="29">
        <f t="shared" si="2"/>
        <v>0.64957480500558162</v>
      </c>
      <c r="R16" s="5"/>
    </row>
    <row r="17" spans="1:18" ht="23.1" customHeight="1">
      <c r="A17" s="8">
        <v>2022</v>
      </c>
      <c r="E17" s="34">
        <f>+E33+E34+E35+E36</f>
        <v>46373422.456826702</v>
      </c>
      <c r="F17" s="5"/>
      <c r="G17" s="29">
        <f>((E17/E16)-1)*100</f>
        <v>64.14837731440268</v>
      </c>
      <c r="H17" s="5"/>
      <c r="I17" s="5"/>
      <c r="J17" s="34">
        <f>J36</f>
        <v>98394</v>
      </c>
      <c r="K17" s="5"/>
      <c r="L17" s="29">
        <f>((J17/J16)-1)*100</f>
        <v>3.2011075916175358</v>
      </c>
      <c r="M17" s="5"/>
      <c r="N17" s="5"/>
      <c r="O17" s="34">
        <f>+O33+O34+O35+O36</f>
        <v>2634685.350768602</v>
      </c>
      <c r="P17" s="1"/>
      <c r="Q17" s="29">
        <f>((O17/O16)-1)*100</f>
        <v>13.573278990327564</v>
      </c>
      <c r="R17" s="5"/>
    </row>
    <row r="18" spans="1:18" ht="23.1" customHeight="1">
      <c r="A18" s="8">
        <v>2023</v>
      </c>
      <c r="E18" s="34">
        <f>+E37+E38+E39+E40</f>
        <v>54387508.043265797</v>
      </c>
      <c r="F18" s="5"/>
      <c r="G18" s="29">
        <f>((E18/E17)-1)*100</f>
        <v>17.281634957825574</v>
      </c>
      <c r="H18" s="5"/>
      <c r="I18" s="5"/>
      <c r="J18" s="34">
        <f>J40</f>
        <v>103517</v>
      </c>
      <c r="K18" s="5"/>
      <c r="L18" s="29">
        <f>((J18/J17)-1)*100</f>
        <v>5.2066182897331226</v>
      </c>
      <c r="M18" s="5"/>
      <c r="N18" s="5"/>
      <c r="O18" s="34">
        <f>+O37+O38+O39+O40</f>
        <v>2813569.8149302141</v>
      </c>
      <c r="P18" s="1"/>
      <c r="Q18" s="29">
        <f>((O18/O17)-1)*100</f>
        <v>6.7895949741940687</v>
      </c>
      <c r="R18" s="5"/>
    </row>
    <row r="19" spans="1:18" ht="23.1" customHeight="1">
      <c r="A19" s="8">
        <v>2024</v>
      </c>
      <c r="E19" s="34">
        <f>+E41+E42+E43+E44</f>
        <v>60197393.653328508</v>
      </c>
      <c r="F19" s="5"/>
      <c r="G19" s="29">
        <f>((E19/E18)-1)*100</f>
        <v>10.682389797011638</v>
      </c>
      <c r="H19" s="5"/>
      <c r="I19" s="5"/>
      <c r="J19" s="34">
        <f>J44</f>
        <v>108772</v>
      </c>
      <c r="K19" s="5"/>
      <c r="L19" s="29">
        <f>((J19/J18)-1)*100</f>
        <v>5.076460871161248</v>
      </c>
      <c r="M19" s="5"/>
      <c r="N19" s="5"/>
      <c r="O19" s="34">
        <f>+O41+O42+O43+O44</f>
        <v>2987781.5123302089</v>
      </c>
      <c r="P19" s="1"/>
      <c r="Q19" s="29">
        <f>((O19/O18)-1)*100</f>
        <v>6.1918384422359196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8999706</v>
      </c>
      <c r="G21" s="3">
        <f>(E21/E16-1)*100</f>
        <v>-68.143668119771903</v>
      </c>
      <c r="H21" s="4">
        <f>(E21/E19-1)*100</f>
        <v>-85.049674987876529</v>
      </c>
      <c r="J21" s="7">
        <v>90158</v>
      </c>
      <c r="L21" s="3">
        <f>(J21/J16-1)*100</f>
        <v>-5.4372679406767261</v>
      </c>
      <c r="M21" s="4">
        <f>(J21/J19-1)*100</f>
        <v>-17.112859927187142</v>
      </c>
      <c r="O21" s="7">
        <v>558824.13753208995</v>
      </c>
      <c r="Q21" s="3">
        <f>(O21/O16-1)*100</f>
        <v>-75.910789628087386</v>
      </c>
      <c r="R21" s="4">
        <f>(O21/O19-1)*100</f>
        <v>-81.296351984712032</v>
      </c>
    </row>
    <row r="22" spans="1:18" ht="23.1" hidden="1" customHeight="1">
      <c r="C22" s="8">
        <v>2</v>
      </c>
      <c r="E22" s="7">
        <v>9395289.5820521694</v>
      </c>
      <c r="G22" s="3">
        <f>(E22/E17-1)*100</f>
        <v>-79.739926267466871</v>
      </c>
      <c r="H22" s="4">
        <f t="shared" ref="H22:H46" si="3">(E22/E21-1)*100</f>
        <v>4.3955167207925472</v>
      </c>
      <c r="J22" s="7">
        <v>92279</v>
      </c>
      <c r="L22" s="3">
        <f>(J22/J17-1)*100</f>
        <v>-6.2148098461288326</v>
      </c>
      <c r="M22" s="4">
        <f t="shared" ref="M22:M46" si="4">(J22/J21-1)*100</f>
        <v>2.352536657867299</v>
      </c>
      <c r="O22" s="7">
        <v>561729.69528114796</v>
      </c>
      <c r="Q22" s="3">
        <f>(O22/O17-1)*100</f>
        <v>-78.679439079232822</v>
      </c>
      <c r="R22" s="4">
        <f t="shared" ref="R22:R46" si="5">(O22/O21-1)*100</f>
        <v>0.51994134718118534</v>
      </c>
    </row>
    <row r="23" spans="1:18" ht="23.1" hidden="1" customHeight="1">
      <c r="C23" s="8">
        <v>3</v>
      </c>
      <c r="E23" s="7">
        <v>9632096.8954254203</v>
      </c>
      <c r="G23" s="3">
        <f>(E23/E18-1)*100</f>
        <v>-82.289872726356592</v>
      </c>
      <c r="H23" s="4">
        <f t="shared" si="3"/>
        <v>2.5204897763409395</v>
      </c>
      <c r="J23" s="7">
        <v>92223</v>
      </c>
      <c r="L23" s="3">
        <f>(J23/J18-1)*100</f>
        <v>-10.910285267154185</v>
      </c>
      <c r="M23" s="4">
        <f t="shared" si="4"/>
        <v>-6.0685529752169121E-2</v>
      </c>
      <c r="O23" s="7">
        <v>565326.03565471899</v>
      </c>
      <c r="Q23" s="3">
        <f>(O23/O18-1)*100</f>
        <v>-79.907161618851077</v>
      </c>
      <c r="R23" s="4">
        <f t="shared" si="5"/>
        <v>0.64022614502710073</v>
      </c>
    </row>
    <row r="24" spans="1:18" ht="23.1" hidden="1" customHeight="1">
      <c r="C24" s="8">
        <v>4</v>
      </c>
      <c r="E24" s="7">
        <v>9676574.7539737094</v>
      </c>
      <c r="G24" s="3">
        <f>(E24/E19-1)*100</f>
        <v>-83.925259605589815</v>
      </c>
      <c r="H24" s="4">
        <f t="shared" si="3"/>
        <v>0.46176714199597235</v>
      </c>
      <c r="J24" s="7">
        <v>93093</v>
      </c>
      <c r="L24" s="3">
        <f>(J24/J19-1)*100</f>
        <v>-14.414555216415991</v>
      </c>
      <c r="M24" s="4">
        <f t="shared" si="4"/>
        <v>0.94336553788101352</v>
      </c>
      <c r="O24" s="7">
        <v>584791.18707617803</v>
      </c>
      <c r="Q24" s="3">
        <f>(O24/O19-1)*100</f>
        <v>-80.427243937924629</v>
      </c>
      <c r="R24" s="4">
        <f t="shared" si="5"/>
        <v>3.4431726461909617</v>
      </c>
    </row>
    <row r="25" spans="1:18" ht="23.1" customHeight="1">
      <c r="A25" s="8">
        <v>2020</v>
      </c>
      <c r="C25" s="8">
        <v>1</v>
      </c>
      <c r="E25" s="7">
        <v>8887994.2771867309</v>
      </c>
      <c r="G25" s="3">
        <f t="shared" ref="G25:G46" si="6">(E25/E21-1)*100</f>
        <v>-1.2412819131343733</v>
      </c>
      <c r="H25" s="4">
        <f t="shared" si="3"/>
        <v>-8.1493761670486382</v>
      </c>
      <c r="J25" s="7">
        <v>91330</v>
      </c>
      <c r="L25" s="3">
        <f t="shared" ref="L25:L46" si="7">(J25/J21-1)*100</f>
        <v>1.2999401051487336</v>
      </c>
      <c r="M25" s="4">
        <f t="shared" si="4"/>
        <v>-1.8938051196115691</v>
      </c>
      <c r="O25" s="7">
        <v>572387.4118605</v>
      </c>
      <c r="Q25" s="3">
        <f t="shared" ref="Q25:Q46" si="8">(O25/O21-1)*100</f>
        <v>2.4271096070239473</v>
      </c>
      <c r="R25" s="4">
        <f t="shared" si="5"/>
        <v>-2.1210605579906394</v>
      </c>
    </row>
    <row r="26" spans="1:18" ht="23.1" customHeight="1">
      <c r="C26" s="8">
        <v>2</v>
      </c>
      <c r="E26" s="7">
        <v>5008781.71091225</v>
      </c>
      <c r="G26" s="3">
        <f t="shared" si="6"/>
        <v>-46.68837328355977</v>
      </c>
      <c r="H26" s="4">
        <f t="shared" si="3"/>
        <v>-43.645534023704926</v>
      </c>
      <c r="J26" s="7">
        <v>91264</v>
      </c>
      <c r="L26" s="3">
        <f t="shared" si="7"/>
        <v>-1.0999252267579807</v>
      </c>
      <c r="M26" s="4">
        <f t="shared" si="4"/>
        <v>-7.2265411146388292E-2</v>
      </c>
      <c r="O26" s="7">
        <v>568968.35148854798</v>
      </c>
      <c r="Q26" s="3">
        <f t="shared" si="8"/>
        <v>1.2886369134850639</v>
      </c>
      <c r="R26" s="4">
        <f t="shared" si="5"/>
        <v>-0.59733325735424891</v>
      </c>
    </row>
    <row r="27" spans="1:18" ht="23.1" customHeight="1">
      <c r="C27" s="8">
        <v>3</v>
      </c>
      <c r="E27" s="7">
        <v>9313164.1975575201</v>
      </c>
      <c r="G27" s="3">
        <f t="shared" si="6"/>
        <v>-3.3111450323903058</v>
      </c>
      <c r="H27" s="4">
        <f t="shared" si="3"/>
        <v>85.936715454531409</v>
      </c>
      <c r="J27" s="7">
        <v>91445</v>
      </c>
      <c r="L27" s="3">
        <f t="shared" si="7"/>
        <v>-0.84360734307059593</v>
      </c>
      <c r="M27" s="4">
        <f t="shared" si="4"/>
        <v>0.19832573632538875</v>
      </c>
      <c r="O27" s="7">
        <v>573565.82003131195</v>
      </c>
      <c r="Q27" s="3">
        <f t="shared" si="8"/>
        <v>1.4575278435655648</v>
      </c>
      <c r="R27" s="4">
        <f t="shared" si="5"/>
        <v>0.80803590054454588</v>
      </c>
    </row>
    <row r="28" spans="1:18" ht="23.1" customHeight="1">
      <c r="C28" s="8">
        <v>4</v>
      </c>
      <c r="E28" s="7">
        <v>9199546.4019287005</v>
      </c>
      <c r="G28" s="3">
        <f t="shared" si="6"/>
        <v>-4.9297232148092114</v>
      </c>
      <c r="H28" s="4">
        <f t="shared" si="3"/>
        <v>-1.2199698536252246</v>
      </c>
      <c r="J28" s="7">
        <v>91324</v>
      </c>
      <c r="L28" s="3">
        <f t="shared" si="7"/>
        <v>-1.9002502873470606</v>
      </c>
      <c r="M28" s="4">
        <f t="shared" si="4"/>
        <v>-0.13231997375471316</v>
      </c>
      <c r="O28" s="7">
        <v>589917.70118530001</v>
      </c>
      <c r="Q28" s="3">
        <f t="shared" si="8"/>
        <v>0.8766401105928745</v>
      </c>
      <c r="R28" s="4">
        <f t="shared" si="5"/>
        <v>2.8509162476061389</v>
      </c>
    </row>
    <row r="29" spans="1:18" ht="23.1" customHeight="1">
      <c r="A29" s="8">
        <v>2021</v>
      </c>
      <c r="C29" s="8">
        <v>1</v>
      </c>
      <c r="E29" s="7">
        <v>8663728.6608198509</v>
      </c>
      <c r="G29" s="3">
        <f t="shared" si="6"/>
        <v>-2.5232421328455823</v>
      </c>
      <c r="H29" s="4">
        <f t="shared" si="3"/>
        <v>-5.8243930482976269</v>
      </c>
      <c r="J29" s="7">
        <v>90143</v>
      </c>
      <c r="L29" s="3">
        <f t="shared" si="7"/>
        <v>-1.2996824701631438</v>
      </c>
      <c r="M29" s="4">
        <f t="shared" si="4"/>
        <v>-1.2931978450352544</v>
      </c>
      <c r="O29" s="7">
        <v>578246.88304484705</v>
      </c>
      <c r="Q29" s="3">
        <f t="shared" si="8"/>
        <v>1.0236897358209429</v>
      </c>
      <c r="R29" s="4">
        <f t="shared" si="5"/>
        <v>-1.9783807329400771</v>
      </c>
    </row>
    <row r="30" spans="1:18" ht="23.1" customHeight="1">
      <c r="C30" s="8">
        <v>2</v>
      </c>
      <c r="E30" s="7">
        <v>6094874.6463706503</v>
      </c>
      <c r="G30" s="3">
        <f t="shared" si="6"/>
        <v>21.683774581196325</v>
      </c>
      <c r="H30" s="4">
        <f t="shared" si="3"/>
        <v>-29.650674842419512</v>
      </c>
      <c r="J30" s="7">
        <v>89804</v>
      </c>
      <c r="L30" s="3">
        <f t="shared" si="7"/>
        <v>-1.599754558204769</v>
      </c>
      <c r="M30" s="4">
        <f t="shared" si="4"/>
        <v>-0.37606913459724556</v>
      </c>
      <c r="O30" s="7">
        <v>561490.00598918204</v>
      </c>
      <c r="Q30" s="3">
        <f t="shared" si="8"/>
        <v>-1.3143693282413604</v>
      </c>
      <c r="R30" s="4">
        <f t="shared" si="5"/>
        <v>-2.897875898168123</v>
      </c>
    </row>
    <row r="31" spans="1:18" ht="23.1" customHeight="1">
      <c r="C31" s="8">
        <v>3</v>
      </c>
      <c r="E31" s="7">
        <v>4422151.3385944804</v>
      </c>
      <c r="G31" s="3">
        <f t="shared" si="6"/>
        <v>-52.517197755900845</v>
      </c>
      <c r="H31" s="4">
        <f t="shared" si="3"/>
        <v>-27.444753253001451</v>
      </c>
      <c r="J31" s="7">
        <v>91262</v>
      </c>
      <c r="L31" s="3">
        <f t="shared" si="7"/>
        <v>-0.20012029088523065</v>
      </c>
      <c r="M31" s="4">
        <f t="shared" si="4"/>
        <v>1.6235356999688255</v>
      </c>
      <c r="O31" s="7">
        <v>567052.40483000898</v>
      </c>
      <c r="Q31" s="3">
        <f t="shared" si="8"/>
        <v>-1.135600304939266</v>
      </c>
      <c r="R31" s="4">
        <f t="shared" si="5"/>
        <v>0.99064966099042806</v>
      </c>
    </row>
    <row r="32" spans="1:18" ht="23.1" customHeight="1">
      <c r="C32" s="8">
        <v>4</v>
      </c>
      <c r="E32" s="7">
        <v>9070162.7348998506</v>
      </c>
      <c r="G32" s="3">
        <f t="shared" si="6"/>
        <v>-1.4064135488432772</v>
      </c>
      <c r="H32" s="4">
        <f t="shared" si="3"/>
        <v>105.10747010713288</v>
      </c>
      <c r="J32" s="7">
        <v>95342</v>
      </c>
      <c r="L32" s="3">
        <f t="shared" si="7"/>
        <v>4.3997196793832849</v>
      </c>
      <c r="M32" s="4">
        <f t="shared" si="4"/>
        <v>4.4706449562797124</v>
      </c>
      <c r="O32" s="7">
        <v>613021.64599003096</v>
      </c>
      <c r="Q32" s="3">
        <f t="shared" si="8"/>
        <v>3.9164691546480279</v>
      </c>
      <c r="R32" s="4">
        <f t="shared" si="5"/>
        <v>8.1067006803017918</v>
      </c>
    </row>
    <row r="33" spans="1:18" ht="23.1" customHeight="1">
      <c r="A33" s="8">
        <v>2022</v>
      </c>
      <c r="C33" s="8">
        <v>1</v>
      </c>
      <c r="E33" s="7">
        <v>10793919.477616601</v>
      </c>
      <c r="G33" s="3">
        <f t="shared" si="6"/>
        <v>24.587459974712189</v>
      </c>
      <c r="H33" s="4">
        <f t="shared" si="3"/>
        <v>19.004694767869388</v>
      </c>
      <c r="J33" s="7">
        <v>95898</v>
      </c>
      <c r="L33" s="3">
        <f t="shared" si="7"/>
        <v>6.3843005003161535</v>
      </c>
      <c r="M33" s="4">
        <f t="shared" si="4"/>
        <v>0.58316376832874273</v>
      </c>
      <c r="O33" s="7">
        <v>635453.18326132395</v>
      </c>
      <c r="Q33" s="3">
        <f t="shared" si="8"/>
        <v>9.8930581199587984</v>
      </c>
      <c r="R33" s="4">
        <f t="shared" si="5"/>
        <v>3.6591754007423427</v>
      </c>
    </row>
    <row r="34" spans="1:18" ht="23.1" customHeight="1">
      <c r="C34" s="8">
        <v>2</v>
      </c>
      <c r="E34" s="7">
        <v>11514549.0678252</v>
      </c>
      <c r="G34" s="3">
        <f t="shared" si="6"/>
        <v>88.921835737537847</v>
      </c>
      <c r="H34" s="4">
        <f t="shared" si="3"/>
        <v>6.6762550128613762</v>
      </c>
      <c r="J34" s="7">
        <v>97961</v>
      </c>
      <c r="L34" s="3">
        <f t="shared" si="7"/>
        <v>9.0831143378914181</v>
      </c>
      <c r="M34" s="4">
        <f t="shared" si="4"/>
        <v>2.1512440301153291</v>
      </c>
      <c r="O34" s="7">
        <v>659999.10863426304</v>
      </c>
      <c r="Q34" s="3">
        <f t="shared" si="8"/>
        <v>17.544230813429461</v>
      </c>
      <c r="R34" s="4">
        <f t="shared" si="5"/>
        <v>3.8627433176056325</v>
      </c>
    </row>
    <row r="35" spans="1:18" ht="23.1" customHeight="1">
      <c r="C35" s="8">
        <v>3</v>
      </c>
      <c r="E35" s="7">
        <v>11763681.340377999</v>
      </c>
      <c r="G35" s="3">
        <f t="shared" si="6"/>
        <v>166.01715861033654</v>
      </c>
      <c r="H35" s="4">
        <f t="shared" si="3"/>
        <v>2.1636303001125956</v>
      </c>
      <c r="J35" s="7">
        <v>98051</v>
      </c>
      <c r="L35" s="3">
        <f t="shared" si="7"/>
        <v>7.4390217176919293</v>
      </c>
      <c r="M35" s="4">
        <f t="shared" si="4"/>
        <v>9.1873296515965208E-2</v>
      </c>
      <c r="O35" s="7">
        <v>665310.96870749001</v>
      </c>
      <c r="Q35" s="3">
        <f t="shared" si="8"/>
        <v>17.327951180620961</v>
      </c>
      <c r="R35" s="4">
        <f t="shared" si="5"/>
        <v>0.80482837078656999</v>
      </c>
    </row>
    <row r="36" spans="1:18" ht="23.1" customHeight="1">
      <c r="C36" s="8">
        <v>4</v>
      </c>
      <c r="E36" s="7">
        <v>12301272.5710069</v>
      </c>
      <c r="G36" s="3">
        <f t="shared" si="6"/>
        <v>35.62350456706249</v>
      </c>
      <c r="H36" s="4">
        <f t="shared" si="3"/>
        <v>4.5699234370082387</v>
      </c>
      <c r="J36" s="7">
        <v>98394</v>
      </c>
      <c r="L36" s="3">
        <f t="shared" si="7"/>
        <v>3.2011075916175358</v>
      </c>
      <c r="M36" s="4">
        <f t="shared" si="4"/>
        <v>0.3498179518821809</v>
      </c>
      <c r="O36" s="7">
        <v>673922.09016552498</v>
      </c>
      <c r="Q36" s="3">
        <f t="shared" si="8"/>
        <v>9.9344688028331731</v>
      </c>
      <c r="R36" s="4">
        <f t="shared" si="5"/>
        <v>1.2943002389940839</v>
      </c>
    </row>
    <row r="37" spans="1:18" ht="23.1" customHeight="1">
      <c r="A37" s="8">
        <v>2023</v>
      </c>
      <c r="C37" s="8">
        <v>1</v>
      </c>
      <c r="E37" s="7">
        <v>12900209.133197101</v>
      </c>
      <c r="G37" s="3">
        <f t="shared" si="6"/>
        <v>19.513668412556928</v>
      </c>
      <c r="H37" s="4">
        <f t="shared" si="3"/>
        <v>4.868899203175503</v>
      </c>
      <c r="J37" s="7">
        <v>99381</v>
      </c>
      <c r="L37" s="3">
        <f t="shared" si="7"/>
        <v>3.6319839829819234</v>
      </c>
      <c r="M37" s="4">
        <f t="shared" si="4"/>
        <v>1.0031099457284087</v>
      </c>
      <c r="O37" s="7">
        <v>685230.38997696596</v>
      </c>
      <c r="Q37" s="3">
        <f t="shared" si="8"/>
        <v>7.833339737189049</v>
      </c>
      <c r="R37" s="4">
        <f t="shared" si="5"/>
        <v>1.6779832530290806</v>
      </c>
    </row>
    <row r="38" spans="1:18" ht="23.1" customHeight="1">
      <c r="C38" s="8">
        <v>2</v>
      </c>
      <c r="E38" s="7">
        <v>13565182.7129927</v>
      </c>
      <c r="G38" s="3">
        <f t="shared" si="6"/>
        <v>17.80906601803045</v>
      </c>
      <c r="H38" s="4">
        <f t="shared" si="3"/>
        <v>5.1547503837311437</v>
      </c>
      <c r="J38" s="7">
        <v>100778</v>
      </c>
      <c r="L38" s="3">
        <f t="shared" si="7"/>
        <v>2.87563418094956</v>
      </c>
      <c r="M38" s="4">
        <f t="shared" si="4"/>
        <v>1.4057012909912459</v>
      </c>
      <c r="O38" s="7">
        <v>700338.56047158595</v>
      </c>
      <c r="Q38" s="3">
        <f t="shared" si="8"/>
        <v>6.1120464118197715</v>
      </c>
      <c r="R38" s="4">
        <f t="shared" si="5"/>
        <v>2.2048307716077575</v>
      </c>
    </row>
    <row r="39" spans="1:18" ht="23.1" customHeight="1">
      <c r="C39" s="8">
        <v>3</v>
      </c>
      <c r="E39" s="7">
        <v>13927018.069180399</v>
      </c>
      <c r="G39" s="3">
        <f t="shared" si="6"/>
        <v>18.389963704447698</v>
      </c>
      <c r="H39" s="4">
        <f t="shared" si="3"/>
        <v>2.6673828421133861</v>
      </c>
      <c r="J39" s="7">
        <v>101880</v>
      </c>
      <c r="L39" s="3">
        <f t="shared" si="7"/>
        <v>3.9051106057051976</v>
      </c>
      <c r="M39" s="4">
        <f t="shared" si="4"/>
        <v>1.0934926273591383</v>
      </c>
      <c r="O39" s="7">
        <v>712710.90517303499</v>
      </c>
      <c r="Q39" s="3">
        <f t="shared" si="8"/>
        <v>7.1244784311356835</v>
      </c>
      <c r="R39" s="4">
        <f t="shared" si="5"/>
        <v>1.7666233732893222</v>
      </c>
    </row>
    <row r="40" spans="1:18" ht="23.1" customHeight="1">
      <c r="C40" s="8">
        <v>4</v>
      </c>
      <c r="E40" s="7">
        <v>13995098.127895599</v>
      </c>
      <c r="G40" s="3">
        <f t="shared" si="6"/>
        <v>13.769514878329826</v>
      </c>
      <c r="H40" s="4">
        <f t="shared" si="3"/>
        <v>0.48883442512261954</v>
      </c>
      <c r="J40" s="7">
        <v>103517</v>
      </c>
      <c r="L40" s="3">
        <f t="shared" si="7"/>
        <v>5.2066182897331226</v>
      </c>
      <c r="M40" s="4">
        <f t="shared" si="4"/>
        <v>1.6067923046721555</v>
      </c>
      <c r="O40" s="7">
        <v>715289.95930862695</v>
      </c>
      <c r="Q40" s="3">
        <f t="shared" si="8"/>
        <v>6.1383755996099465</v>
      </c>
      <c r="R40" s="4">
        <f t="shared" si="5"/>
        <v>0.36186539547418128</v>
      </c>
    </row>
    <row r="41" spans="1:18" ht="23.1" customHeight="1">
      <c r="A41" s="8">
        <v>2024</v>
      </c>
      <c r="C41" s="8">
        <v>1</v>
      </c>
      <c r="E41" s="7">
        <v>14596944.7574345</v>
      </c>
      <c r="G41" s="3">
        <f t="shared" si="6"/>
        <v>13.15277610400174</v>
      </c>
      <c r="H41" s="4">
        <f t="shared" si="3"/>
        <v>4.3004102153401558</v>
      </c>
      <c r="J41" s="7">
        <v>105182</v>
      </c>
      <c r="L41" s="3">
        <f t="shared" si="7"/>
        <v>5.8371318461275301</v>
      </c>
      <c r="M41" s="4">
        <f t="shared" si="4"/>
        <v>1.6084314653631804</v>
      </c>
      <c r="O41" s="7">
        <v>732847.86082505202</v>
      </c>
      <c r="Q41" s="3">
        <f t="shared" si="8"/>
        <v>6.9491183614443397</v>
      </c>
      <c r="R41" s="4">
        <f t="shared" si="5"/>
        <v>2.4546551070555811</v>
      </c>
    </row>
    <row r="42" spans="1:18" ht="23.1" customHeight="1">
      <c r="C42" s="8">
        <v>2</v>
      </c>
      <c r="E42" s="7">
        <v>15054052.4704237</v>
      </c>
      <c r="G42" s="3">
        <f t="shared" si="6"/>
        <v>10.975670500958046</v>
      </c>
      <c r="H42" s="4">
        <f t="shared" si="3"/>
        <v>3.1315300604695784</v>
      </c>
      <c r="J42" s="7">
        <v>106340</v>
      </c>
      <c r="L42" s="3">
        <f t="shared" si="7"/>
        <v>5.5190616999742037</v>
      </c>
      <c r="M42" s="4">
        <f t="shared" si="4"/>
        <v>1.10094883154912</v>
      </c>
      <c r="O42" s="7">
        <v>744835.61859266204</v>
      </c>
      <c r="Q42" s="3">
        <f t="shared" si="8"/>
        <v>6.3536495964342077</v>
      </c>
      <c r="R42" s="4">
        <f t="shared" si="5"/>
        <v>1.6357771385337783</v>
      </c>
    </row>
    <row r="43" spans="1:18" ht="23.1" customHeight="1">
      <c r="C43" s="8">
        <v>3</v>
      </c>
      <c r="E43" s="7">
        <v>15168071.610766601</v>
      </c>
      <c r="G43" s="3">
        <f t="shared" si="6"/>
        <v>8.9111217880342597</v>
      </c>
      <c r="H43" s="4">
        <f t="shared" si="3"/>
        <v>0.75739831893710807</v>
      </c>
      <c r="J43" s="7">
        <v>106805</v>
      </c>
      <c r="L43" s="3">
        <f t="shared" si="7"/>
        <v>4.8341185708676848</v>
      </c>
      <c r="M43" s="4">
        <f t="shared" si="4"/>
        <v>0.43727665977055796</v>
      </c>
      <c r="O43" s="7">
        <v>749931.20360424998</v>
      </c>
      <c r="Q43" s="3">
        <f t="shared" si="8"/>
        <v>5.2223556790082393</v>
      </c>
      <c r="R43" s="4">
        <f t="shared" si="5"/>
        <v>0.68412209142412195</v>
      </c>
    </row>
    <row r="44" spans="1:18" ht="23.1" customHeight="1">
      <c r="C44" s="8">
        <v>4</v>
      </c>
      <c r="E44" s="7">
        <v>15378324.814703699</v>
      </c>
      <c r="G44" s="3">
        <f t="shared" si="6"/>
        <v>9.8836512196438076</v>
      </c>
      <c r="H44" s="4">
        <f t="shared" si="3"/>
        <v>1.3861564563543816</v>
      </c>
      <c r="J44" s="7">
        <v>108772</v>
      </c>
      <c r="L44" s="3">
        <f t="shared" si="7"/>
        <v>5.076460871161248</v>
      </c>
      <c r="M44" s="4">
        <f t="shared" si="4"/>
        <v>1.8416740789288788</v>
      </c>
      <c r="O44" s="7">
        <v>760166.82930824498</v>
      </c>
      <c r="Q44" s="3">
        <f t="shared" si="8"/>
        <v>6.2739409963190829</v>
      </c>
      <c r="R44" s="4">
        <f t="shared" si="5"/>
        <v>1.3648752918669738</v>
      </c>
    </row>
    <row r="45" spans="1:18" ht="23.1" customHeight="1">
      <c r="A45" s="8">
        <v>2025</v>
      </c>
      <c r="C45" s="8" t="s">
        <v>20</v>
      </c>
      <c r="E45" s="7">
        <v>15312860.965984393</v>
      </c>
      <c r="G45" s="3">
        <f t="shared" si="6"/>
        <v>4.9045620192901263</v>
      </c>
      <c r="H45" s="4">
        <f t="shared" si="3"/>
        <v>-0.42568907542331891</v>
      </c>
      <c r="J45" s="7">
        <v>106994</v>
      </c>
      <c r="L45" s="3">
        <f t="shared" si="7"/>
        <v>1.7227282234602903</v>
      </c>
      <c r="M45" s="4">
        <f t="shared" si="4"/>
        <v>-1.6346118486375127</v>
      </c>
      <c r="O45" s="7">
        <v>754874.13817263988</v>
      </c>
      <c r="Q45" s="3">
        <f t="shared" si="8"/>
        <v>3.0055729879309823</v>
      </c>
      <c r="R45" s="4">
        <f t="shared" si="5"/>
        <v>-0.69625389211227517</v>
      </c>
    </row>
    <row r="46" spans="1:18" ht="23.1" customHeight="1" thickBot="1">
      <c r="A46" s="27"/>
      <c r="B46" s="23"/>
      <c r="C46" s="27" t="s">
        <v>19</v>
      </c>
      <c r="D46" s="23"/>
      <c r="E46" s="24">
        <v>15430521.74652219</v>
      </c>
      <c r="F46" s="23"/>
      <c r="G46" s="32">
        <f t="shared" si="6"/>
        <v>2.5007836051995191</v>
      </c>
      <c r="H46" s="33">
        <f t="shared" si="3"/>
        <v>0.76837882090854404</v>
      </c>
      <c r="I46" s="23"/>
      <c r="J46" s="24">
        <v>109233</v>
      </c>
      <c r="K46" s="23"/>
      <c r="L46" s="32">
        <f t="shared" si="7"/>
        <v>2.7205190897122478</v>
      </c>
      <c r="M46" s="33">
        <f t="shared" si="4"/>
        <v>2.0926407088248</v>
      </c>
      <c r="N46" s="23"/>
      <c r="O46" s="24">
        <v>764331.19314199849</v>
      </c>
      <c r="P46" s="25"/>
      <c r="Q46" s="32">
        <f t="shared" si="8"/>
        <v>2.6174331708481713</v>
      </c>
      <c r="R46" s="33">
        <f t="shared" si="5"/>
        <v>1.2527989092660841</v>
      </c>
    </row>
  </sheetData>
  <sheetProtection algorithmName="SHA-512" hashValue="uzAiMYhAm2Gb2VSFPo6EfR3ou5YbvTGFogxLVbC5JyEsIkCtYBuu48ZMl9CjtMpBMz8g5N7AUjVVYhanwpQjMg==" saltValue="HJ4jGUPxFEfX0hZNjrjTT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&amp;C&amp;"Arial,Bold"&amp;[40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BF2E-018F-4516-986F-E87D1C47A4D5}">
  <sheetPr>
    <tabColor rgb="FF7030A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454</v>
      </c>
      <c r="B11" s="35"/>
      <c r="C11" s="35" t="s">
        <v>82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83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12062066.99240193</v>
      </c>
      <c r="F14" s="5"/>
      <c r="G14" s="29"/>
      <c r="H14" s="5"/>
      <c r="I14" s="5"/>
      <c r="J14" s="34">
        <f>J24</f>
        <v>37934</v>
      </c>
      <c r="K14" s="5"/>
      <c r="L14" s="29"/>
      <c r="M14" s="5"/>
      <c r="N14" s="5"/>
      <c r="O14" s="34">
        <f>+O21+O22+O23+O24</f>
        <v>695937.50451189093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11160564.14276829</v>
      </c>
      <c r="F15" s="5"/>
      <c r="G15" s="29">
        <f t="shared" ref="G15:G16" si="0">((E15/E14)-1)*100</f>
        <v>-7.4738670428667771</v>
      </c>
      <c r="H15" s="5"/>
      <c r="I15" s="5"/>
      <c r="J15" s="34">
        <f>J28</f>
        <v>38237</v>
      </c>
      <c r="K15" s="5"/>
      <c r="L15" s="29">
        <f t="shared" ref="L15:L16" si="1">((J15/J14)-1)*100</f>
        <v>0.79875573364265318</v>
      </c>
      <c r="M15" s="5"/>
      <c r="N15" s="5"/>
      <c r="O15" s="34">
        <f>+O25+O26+O27+O28</f>
        <v>699069.88662338699</v>
      </c>
      <c r="P15" s="1"/>
      <c r="Q15" s="29">
        <f t="shared" ref="Q15:Q16" si="2">((O15/O14)-1)*100</f>
        <v>0.45009531620128218</v>
      </c>
      <c r="R15" s="5"/>
    </row>
    <row r="16" spans="1:19" ht="23.1" customHeight="1">
      <c r="A16" s="8">
        <v>2021</v>
      </c>
      <c r="E16" s="34">
        <f>+E29+E30+E31+E32</f>
        <v>10959660.866170039</v>
      </c>
      <c r="F16" s="5"/>
      <c r="G16" s="29">
        <f t="shared" si="0"/>
        <v>-1.8001175749563725</v>
      </c>
      <c r="H16" s="5"/>
      <c r="I16" s="5"/>
      <c r="J16" s="34">
        <f>J32</f>
        <v>39231</v>
      </c>
      <c r="K16" s="5"/>
      <c r="L16" s="29">
        <f t="shared" si="1"/>
        <v>2.5995763265946659</v>
      </c>
      <c r="M16" s="5"/>
      <c r="N16" s="5"/>
      <c r="O16" s="34">
        <f>+O29+O30+O31+O32</f>
        <v>711895.77598081704</v>
      </c>
      <c r="P16" s="1"/>
      <c r="Q16" s="29">
        <f t="shared" si="2"/>
        <v>1.8347077456563055</v>
      </c>
      <c r="R16" s="5"/>
    </row>
    <row r="17" spans="1:18" ht="23.1" customHeight="1">
      <c r="A17" s="8">
        <v>2022</v>
      </c>
      <c r="E17" s="34">
        <f>+E33+E34+E35+E36</f>
        <v>13900915.386717001</v>
      </c>
      <c r="F17" s="5"/>
      <c r="G17" s="29">
        <f>((E17/E16)-1)*100</f>
        <v>26.837094290261664</v>
      </c>
      <c r="H17" s="5"/>
      <c r="I17" s="5"/>
      <c r="J17" s="34">
        <f>J36</f>
        <v>38629</v>
      </c>
      <c r="K17" s="5"/>
      <c r="L17" s="29">
        <f>((J17/J16)-1)*100</f>
        <v>-1.5345007774464126</v>
      </c>
      <c r="M17" s="5"/>
      <c r="N17" s="5"/>
      <c r="O17" s="34">
        <f>+O33+O34+O35+O36</f>
        <v>745940.09213112411</v>
      </c>
      <c r="P17" s="1"/>
      <c r="Q17" s="29">
        <f>((O17/O16)-1)*100</f>
        <v>4.7822051062744952</v>
      </c>
      <c r="R17" s="5"/>
    </row>
    <row r="18" spans="1:18" ht="23.1" customHeight="1">
      <c r="A18" s="8">
        <v>2023</v>
      </c>
      <c r="E18" s="34">
        <f>+E37+E38+E39+E40</f>
        <v>12702314.572123989</v>
      </c>
      <c r="F18" s="5"/>
      <c r="G18" s="29">
        <f>((E18/E17)-1)*100</f>
        <v>-8.6224596096623465</v>
      </c>
      <c r="H18" s="5"/>
      <c r="I18" s="5"/>
      <c r="J18" s="34">
        <f>J40</f>
        <v>37623</v>
      </c>
      <c r="K18" s="5"/>
      <c r="L18" s="29">
        <f>((J18/J17)-1)*100</f>
        <v>-2.6042610473996253</v>
      </c>
      <c r="M18" s="5"/>
      <c r="N18" s="5"/>
      <c r="O18" s="34">
        <f>+O37+O38+O39+O40</f>
        <v>726528.19966639299</v>
      </c>
      <c r="P18" s="1"/>
      <c r="Q18" s="29">
        <f>((O18/O17)-1)*100</f>
        <v>-2.6023393392453298</v>
      </c>
      <c r="R18" s="5"/>
    </row>
    <row r="19" spans="1:18" ht="23.1" customHeight="1">
      <c r="A19" s="8">
        <v>2024</v>
      </c>
      <c r="E19" s="34">
        <f>+E41+E42+E43+E44</f>
        <v>13596570.945207749</v>
      </c>
      <c r="F19" s="5"/>
      <c r="G19" s="29">
        <f>((E19/E18)-1)*100</f>
        <v>7.0401057067682737</v>
      </c>
      <c r="H19" s="5"/>
      <c r="I19" s="5"/>
      <c r="J19" s="34">
        <f>J44</f>
        <v>38210</v>
      </c>
      <c r="K19" s="5"/>
      <c r="L19" s="29">
        <f>((J19/J18)-1)*100</f>
        <v>1.5602158254259368</v>
      </c>
      <c r="M19" s="5"/>
      <c r="N19" s="5"/>
      <c r="O19" s="34">
        <f>+O41+O42+O43+O44</f>
        <v>716457.39568540512</v>
      </c>
      <c r="P19" s="1"/>
      <c r="Q19" s="29">
        <f>((O19/O18)-1)*100</f>
        <v>-1.3861545891284299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2870205.77568901</v>
      </c>
      <c r="G21" s="3">
        <f>(E21/E16-1)*100</f>
        <v>-73.811180740558527</v>
      </c>
      <c r="H21" s="4">
        <f>(E21/E19-1)*100</f>
        <v>-78.89022322425609</v>
      </c>
      <c r="J21" s="7">
        <v>37441</v>
      </c>
      <c r="L21" s="3">
        <f>(J21/J16-1)*100</f>
        <v>-4.5627182585200483</v>
      </c>
      <c r="M21" s="4">
        <f>(J21/J19-1)*100</f>
        <v>-2.0125621565035279</v>
      </c>
      <c r="O21" s="7">
        <v>171450.504676507</v>
      </c>
      <c r="Q21" s="3">
        <f>(O21/O16-1)*100</f>
        <v>-75.916347524286067</v>
      </c>
      <c r="R21" s="4">
        <f>(O21/O19-1)*100</f>
        <v>-76.069685970302885</v>
      </c>
    </row>
    <row r="22" spans="1:18" ht="23.1" hidden="1" customHeight="1">
      <c r="C22" s="8">
        <v>2</v>
      </c>
      <c r="E22" s="7">
        <v>3007876.7894534301</v>
      </c>
      <c r="G22" s="3">
        <f>(E22/E17-1)*100</f>
        <v>-78.362023609412063</v>
      </c>
      <c r="H22" s="4">
        <f t="shared" ref="H22:H46" si="3">(E22/E21-1)*100</f>
        <v>4.7965555268026483</v>
      </c>
      <c r="J22" s="7">
        <v>36941</v>
      </c>
      <c r="L22" s="3">
        <f>(J22/J17-1)*100</f>
        <v>-4.3697740039866373</v>
      </c>
      <c r="M22" s="4">
        <f t="shared" ref="M22:M46" si="4">(J22/J21-1)*100</f>
        <v>-1.335434416815795</v>
      </c>
      <c r="O22" s="7">
        <v>174303.55922141401</v>
      </c>
      <c r="Q22" s="3">
        <f>(O22/O17-1)*100</f>
        <v>-76.633035137790358</v>
      </c>
      <c r="R22" s="4">
        <f t="shared" ref="R22:R46" si="5">(O22/O21-1)*100</f>
        <v>1.6640689103191386</v>
      </c>
    </row>
    <row r="23" spans="1:18" ht="23.1" hidden="1" customHeight="1">
      <c r="C23" s="8">
        <v>3</v>
      </c>
      <c r="E23" s="7">
        <v>3096346.6826169901</v>
      </c>
      <c r="G23" s="3">
        <f>(E23/E18-1)*100</f>
        <v>-75.623760023924191</v>
      </c>
      <c r="H23" s="4">
        <f t="shared" si="3"/>
        <v>2.9412738405297567</v>
      </c>
      <c r="J23" s="7">
        <v>36806</v>
      </c>
      <c r="L23" s="3">
        <f>(J23/J18-1)*100</f>
        <v>-2.1715440023389987</v>
      </c>
      <c r="M23" s="4">
        <f t="shared" si="4"/>
        <v>-0.36544760564143353</v>
      </c>
      <c r="O23" s="7">
        <v>176305.65806308601</v>
      </c>
      <c r="Q23" s="3">
        <f>(O23/O18-1)*100</f>
        <v>-75.733129403092406</v>
      </c>
      <c r="R23" s="4">
        <f t="shared" si="5"/>
        <v>1.1486276302188347</v>
      </c>
    </row>
    <row r="24" spans="1:18" ht="23.1" hidden="1" customHeight="1">
      <c r="C24" s="8">
        <v>4</v>
      </c>
      <c r="E24" s="7">
        <v>3087637.7446424998</v>
      </c>
      <c r="G24" s="3">
        <f>(E24/E19-1)*100</f>
        <v>-77.2910555383027</v>
      </c>
      <c r="H24" s="4">
        <f t="shared" si="3"/>
        <v>-0.28126495083327097</v>
      </c>
      <c r="J24" s="7">
        <v>37934</v>
      </c>
      <c r="L24" s="3">
        <f>(J24/J19-1)*100</f>
        <v>-0.72232399895315602</v>
      </c>
      <c r="M24" s="4">
        <f t="shared" si="4"/>
        <v>3.0647177090691757</v>
      </c>
      <c r="O24" s="7">
        <v>173877.782550884</v>
      </c>
      <c r="Q24" s="3">
        <f>(O24/O19-1)*100</f>
        <v>-75.730897105955279</v>
      </c>
      <c r="R24" s="4">
        <f t="shared" si="5"/>
        <v>-1.3770831514285597</v>
      </c>
    </row>
    <row r="25" spans="1:18" ht="23.1" customHeight="1">
      <c r="A25" s="8">
        <v>2020</v>
      </c>
      <c r="C25" s="8">
        <v>1</v>
      </c>
      <c r="E25" s="7">
        <v>2831420.08082692</v>
      </c>
      <c r="G25" s="3">
        <f t="shared" ref="G25:G46" si="6">(E25/E21-1)*100</f>
        <v>-1.3513210512852258</v>
      </c>
      <c r="H25" s="4">
        <f t="shared" si="3"/>
        <v>-8.298177603903012</v>
      </c>
      <c r="J25" s="7">
        <v>37591</v>
      </c>
      <c r="L25" s="3">
        <f t="shared" ref="L25:L46" si="7">(J25/J21-1)*100</f>
        <v>0.40063032504473739</v>
      </c>
      <c r="M25" s="4">
        <f t="shared" si="4"/>
        <v>-0.90420203511362152</v>
      </c>
      <c r="O25" s="7">
        <v>171180.582608319</v>
      </c>
      <c r="Q25" s="3">
        <f t="shared" ref="Q25:Q46" si="8">(O25/O21-1)*100</f>
        <v>-0.15743439699830164</v>
      </c>
      <c r="R25" s="4">
        <f t="shared" si="5"/>
        <v>-1.5512044741976649</v>
      </c>
    </row>
    <row r="26" spans="1:18" ht="23.1" customHeight="1">
      <c r="C26" s="8">
        <v>2</v>
      </c>
      <c r="E26" s="7">
        <v>1812975.6040483001</v>
      </c>
      <c r="G26" s="3">
        <f t="shared" si="6"/>
        <v>-39.725735761346094</v>
      </c>
      <c r="H26" s="4">
        <f t="shared" si="3"/>
        <v>-35.969388070497189</v>
      </c>
      <c r="J26" s="7">
        <v>36762</v>
      </c>
      <c r="L26" s="3">
        <f t="shared" si="7"/>
        <v>-0.48455645488751919</v>
      </c>
      <c r="M26" s="4">
        <f t="shared" si="4"/>
        <v>-2.2053151020191009</v>
      </c>
      <c r="O26" s="7">
        <v>171462.150852105</v>
      </c>
      <c r="Q26" s="3">
        <f t="shared" si="8"/>
        <v>-1.6301493681489476</v>
      </c>
      <c r="R26" s="4">
        <f t="shared" si="5"/>
        <v>0.16448608802217546</v>
      </c>
    </row>
    <row r="27" spans="1:18" ht="23.1" customHeight="1">
      <c r="C27" s="8">
        <v>3</v>
      </c>
      <c r="E27" s="7">
        <v>3245048.9493305301</v>
      </c>
      <c r="G27" s="3">
        <f t="shared" si="6"/>
        <v>4.8025070173298268</v>
      </c>
      <c r="H27" s="4">
        <f t="shared" si="3"/>
        <v>78.990215978884052</v>
      </c>
      <c r="J27" s="7">
        <v>37036</v>
      </c>
      <c r="L27" s="3">
        <f t="shared" si="7"/>
        <v>0.62489811443786625</v>
      </c>
      <c r="M27" s="4">
        <f t="shared" si="4"/>
        <v>0.74533485664545207</v>
      </c>
      <c r="O27" s="7">
        <v>179303.33692356199</v>
      </c>
      <c r="Q27" s="3">
        <f t="shared" si="8"/>
        <v>1.7002737707960236</v>
      </c>
      <c r="R27" s="4">
        <f t="shared" si="5"/>
        <v>4.5731294238927633</v>
      </c>
    </row>
    <row r="28" spans="1:18" ht="23.1" customHeight="1">
      <c r="C28" s="8">
        <v>4</v>
      </c>
      <c r="E28" s="7">
        <v>3271119.5085625402</v>
      </c>
      <c r="G28" s="3">
        <f t="shared" si="6"/>
        <v>5.9424640807817619</v>
      </c>
      <c r="H28" s="4">
        <f t="shared" si="3"/>
        <v>0.80339494531780353</v>
      </c>
      <c r="J28" s="7">
        <v>38237</v>
      </c>
      <c r="L28" s="3">
        <f t="shared" si="7"/>
        <v>0.79875573364265318</v>
      </c>
      <c r="M28" s="4">
        <f t="shared" si="4"/>
        <v>3.2427907981423587</v>
      </c>
      <c r="O28" s="7">
        <v>177123.816239401</v>
      </c>
      <c r="Q28" s="3">
        <f t="shared" si="8"/>
        <v>1.8668478749244821</v>
      </c>
      <c r="R28" s="4">
        <f t="shared" si="5"/>
        <v>-1.2155494267739875</v>
      </c>
    </row>
    <row r="29" spans="1:18" ht="23.1" customHeight="1">
      <c r="A29" s="8">
        <v>2021</v>
      </c>
      <c r="C29" s="8">
        <v>1</v>
      </c>
      <c r="E29" s="7">
        <v>3572192.2380214799</v>
      </c>
      <c r="G29" s="3">
        <f t="shared" si="6"/>
        <v>26.16256634650329</v>
      </c>
      <c r="H29" s="4">
        <f t="shared" si="3"/>
        <v>9.2039660633262308</v>
      </c>
      <c r="J29" s="7">
        <v>38042</v>
      </c>
      <c r="L29" s="3">
        <f t="shared" si="7"/>
        <v>1.1997552605676809</v>
      </c>
      <c r="M29" s="4">
        <f t="shared" si="4"/>
        <v>-0.50997724716896897</v>
      </c>
      <c r="O29" s="7">
        <v>174652.19940993399</v>
      </c>
      <c r="Q29" s="3">
        <f t="shared" si="8"/>
        <v>2.0280435717165757</v>
      </c>
      <c r="R29" s="4">
        <f t="shared" si="5"/>
        <v>-1.3954175570191851</v>
      </c>
    </row>
    <row r="30" spans="1:18" ht="23.1" customHeight="1">
      <c r="C30" s="8">
        <v>2</v>
      </c>
      <c r="E30" s="7">
        <v>2395913.46833253</v>
      </c>
      <c r="G30" s="3">
        <f t="shared" si="6"/>
        <v>32.153651873889189</v>
      </c>
      <c r="H30" s="4">
        <f t="shared" si="3"/>
        <v>-32.928764504019306</v>
      </c>
      <c r="J30" s="7">
        <v>36358</v>
      </c>
      <c r="L30" s="3">
        <f t="shared" si="7"/>
        <v>-1.0989608835210274</v>
      </c>
      <c r="M30" s="4">
        <f t="shared" si="4"/>
        <v>-4.4266862940959939</v>
      </c>
      <c r="O30" s="7">
        <v>168760.423303385</v>
      </c>
      <c r="Q30" s="3">
        <f t="shared" si="8"/>
        <v>-1.5756990888621147</v>
      </c>
      <c r="R30" s="4">
        <f t="shared" si="5"/>
        <v>-3.373433673583548</v>
      </c>
    </row>
    <row r="31" spans="1:18" ht="23.1" customHeight="1">
      <c r="C31" s="8">
        <v>3</v>
      </c>
      <c r="E31" s="7">
        <v>1149898.6439664301</v>
      </c>
      <c r="G31" s="3">
        <f t="shared" si="6"/>
        <v>-64.564520846329302</v>
      </c>
      <c r="H31" s="4">
        <f t="shared" si="3"/>
        <v>-52.005835804799801</v>
      </c>
      <c r="J31" s="7">
        <v>37413</v>
      </c>
      <c r="L31" s="3">
        <f t="shared" si="7"/>
        <v>1.0179285019980666</v>
      </c>
      <c r="M31" s="4">
        <f t="shared" si="4"/>
        <v>2.9016997634633279</v>
      </c>
      <c r="O31" s="7">
        <v>180081.08116145499</v>
      </c>
      <c r="Q31" s="3">
        <f t="shared" si="8"/>
        <v>0.43375893122645781</v>
      </c>
      <c r="R31" s="4">
        <f t="shared" si="5"/>
        <v>6.7081236444391568</v>
      </c>
    </row>
    <row r="32" spans="1:18" ht="23.1" customHeight="1">
      <c r="C32" s="8">
        <v>4</v>
      </c>
      <c r="E32" s="7">
        <v>3841656.5158496001</v>
      </c>
      <c r="G32" s="3">
        <f t="shared" si="6"/>
        <v>17.441643626703708</v>
      </c>
      <c r="H32" s="4">
        <f t="shared" si="3"/>
        <v>234.0865332789933</v>
      </c>
      <c r="J32" s="7">
        <v>39231</v>
      </c>
      <c r="L32" s="3">
        <f t="shared" si="7"/>
        <v>2.5995763265946659</v>
      </c>
      <c r="M32" s="4">
        <f t="shared" si="4"/>
        <v>4.8592735145537747</v>
      </c>
      <c r="O32" s="7">
        <v>188402.07210604299</v>
      </c>
      <c r="Q32" s="3">
        <f t="shared" si="8"/>
        <v>6.367441773837057</v>
      </c>
      <c r="R32" s="4">
        <f t="shared" si="5"/>
        <v>4.6206913524289961</v>
      </c>
    </row>
    <row r="33" spans="1:18" ht="23.1" customHeight="1">
      <c r="A33" s="8">
        <v>2022</v>
      </c>
      <c r="C33" s="8">
        <v>1</v>
      </c>
      <c r="E33" s="7">
        <v>3075633.6526866602</v>
      </c>
      <c r="G33" s="3">
        <f t="shared" si="6"/>
        <v>-13.900668056147147</v>
      </c>
      <c r="H33" s="4">
        <f t="shared" si="3"/>
        <v>-19.939910296575025</v>
      </c>
      <c r="J33" s="7">
        <v>38856</v>
      </c>
      <c r="L33" s="3">
        <f t="shared" si="7"/>
        <v>2.1397402870511506</v>
      </c>
      <c r="M33" s="4">
        <f t="shared" si="4"/>
        <v>-0.95587673013688423</v>
      </c>
      <c r="O33" s="7">
        <v>184231.262601211</v>
      </c>
      <c r="Q33" s="3">
        <f t="shared" si="8"/>
        <v>5.4846507651435727</v>
      </c>
      <c r="R33" s="4">
        <f t="shared" si="5"/>
        <v>-2.2137811215178327</v>
      </c>
    </row>
    <row r="34" spans="1:18" ht="23.1" customHeight="1">
      <c r="C34" s="8">
        <v>2</v>
      </c>
      <c r="E34" s="7">
        <v>3998738.4748799698</v>
      </c>
      <c r="G34" s="3">
        <f t="shared" si="6"/>
        <v>66.898284421888945</v>
      </c>
      <c r="H34" s="4">
        <f t="shared" si="3"/>
        <v>30.013484258339716</v>
      </c>
      <c r="J34" s="7">
        <v>39123</v>
      </c>
      <c r="L34" s="3">
        <f t="shared" si="7"/>
        <v>7.6049287639584184</v>
      </c>
      <c r="M34" s="4">
        <f t="shared" si="4"/>
        <v>0.68715256331068897</v>
      </c>
      <c r="O34" s="7">
        <v>188554.31213298099</v>
      </c>
      <c r="Q34" s="3">
        <f t="shared" si="8"/>
        <v>11.728987426164483</v>
      </c>
      <c r="R34" s="4">
        <f t="shared" si="5"/>
        <v>2.3465341716339072</v>
      </c>
    </row>
    <row r="35" spans="1:18" ht="23.1" customHeight="1">
      <c r="C35" s="8">
        <v>3</v>
      </c>
      <c r="E35" s="7">
        <v>3601248.23598789</v>
      </c>
      <c r="G35" s="3">
        <f t="shared" si="6"/>
        <v>213.17962282013303</v>
      </c>
      <c r="H35" s="4">
        <f t="shared" si="3"/>
        <v>-9.9403909855347869</v>
      </c>
      <c r="J35" s="7">
        <v>38886</v>
      </c>
      <c r="L35" s="3">
        <f t="shared" si="7"/>
        <v>3.9371341512308478</v>
      </c>
      <c r="M35" s="4">
        <f t="shared" si="4"/>
        <v>-0.6057817652020514</v>
      </c>
      <c r="O35" s="7">
        <v>187835.858414596</v>
      </c>
      <c r="Q35" s="3">
        <f t="shared" si="8"/>
        <v>4.30626982197444</v>
      </c>
      <c r="R35" s="4">
        <f t="shared" si="5"/>
        <v>-0.3810327699523941</v>
      </c>
    </row>
    <row r="36" spans="1:18" ht="23.1" customHeight="1">
      <c r="C36" s="8">
        <v>4</v>
      </c>
      <c r="E36" s="7">
        <v>3225295.02316248</v>
      </c>
      <c r="G36" s="3">
        <f t="shared" si="6"/>
        <v>-16.044159339706322</v>
      </c>
      <c r="H36" s="4">
        <f t="shared" si="3"/>
        <v>-10.43952508101067</v>
      </c>
      <c r="J36" s="7">
        <v>38629</v>
      </c>
      <c r="L36" s="3">
        <f t="shared" si="7"/>
        <v>-1.5345007774464126</v>
      </c>
      <c r="M36" s="4">
        <f t="shared" si="4"/>
        <v>-0.66090623874915932</v>
      </c>
      <c r="O36" s="7">
        <v>185318.658982336</v>
      </c>
      <c r="Q36" s="3">
        <f t="shared" si="8"/>
        <v>-1.6366131695045749</v>
      </c>
      <c r="R36" s="4">
        <f t="shared" si="5"/>
        <v>-1.3401059060320519</v>
      </c>
    </row>
    <row r="37" spans="1:18" ht="23.1" customHeight="1">
      <c r="A37" s="8">
        <v>2023</v>
      </c>
      <c r="C37" s="8">
        <v>1</v>
      </c>
      <c r="E37" s="7">
        <v>3445737.78239136</v>
      </c>
      <c r="G37" s="3">
        <f t="shared" si="6"/>
        <v>12.033426977930306</v>
      </c>
      <c r="H37" s="4">
        <f t="shared" si="3"/>
        <v>6.8348091460089355</v>
      </c>
      <c r="J37" s="7">
        <v>39243</v>
      </c>
      <c r="L37" s="3">
        <f t="shared" si="7"/>
        <v>0.99598517603458614</v>
      </c>
      <c r="M37" s="4">
        <f t="shared" si="4"/>
        <v>1.5894794066633855</v>
      </c>
      <c r="O37" s="7">
        <v>188657.71402501001</v>
      </c>
      <c r="Q37" s="3">
        <f t="shared" si="8"/>
        <v>2.4026603092769161</v>
      </c>
      <c r="R37" s="4">
        <f t="shared" si="5"/>
        <v>1.801791066809022</v>
      </c>
    </row>
    <row r="38" spans="1:18" ht="23.1" customHeight="1">
      <c r="C38" s="8">
        <v>2</v>
      </c>
      <c r="E38" s="7">
        <v>3296653.8546942002</v>
      </c>
      <c r="G38" s="3">
        <f t="shared" si="6"/>
        <v>-17.557652859677052</v>
      </c>
      <c r="H38" s="4">
        <f t="shared" si="3"/>
        <v>-4.3266184809250046</v>
      </c>
      <c r="J38" s="7">
        <v>38006</v>
      </c>
      <c r="L38" s="3">
        <f t="shared" si="7"/>
        <v>-2.8550980241801471</v>
      </c>
      <c r="M38" s="4">
        <f t="shared" si="4"/>
        <v>-3.1521545243737736</v>
      </c>
      <c r="O38" s="7">
        <v>183663.733517202</v>
      </c>
      <c r="Q38" s="3">
        <f t="shared" si="8"/>
        <v>-2.5937240896033442</v>
      </c>
      <c r="R38" s="4">
        <f t="shared" si="5"/>
        <v>-2.6471117460619586</v>
      </c>
    </row>
    <row r="39" spans="1:18" ht="23.1" customHeight="1">
      <c r="C39" s="8">
        <v>3</v>
      </c>
      <c r="E39" s="7">
        <v>3055481.4723119</v>
      </c>
      <c r="G39" s="3">
        <f t="shared" si="6"/>
        <v>-15.154933176281748</v>
      </c>
      <c r="H39" s="4">
        <f t="shared" si="3"/>
        <v>-7.3156719817243809</v>
      </c>
      <c r="J39" s="7">
        <v>37635</v>
      </c>
      <c r="L39" s="3">
        <f t="shared" si="7"/>
        <v>-3.2170961271408727</v>
      </c>
      <c r="M39" s="4">
        <f t="shared" si="4"/>
        <v>-0.97616165868547045</v>
      </c>
      <c r="O39" s="7">
        <v>179871.45996914801</v>
      </c>
      <c r="Q39" s="3">
        <f t="shared" si="8"/>
        <v>-4.2400841419047763</v>
      </c>
      <c r="R39" s="4">
        <f t="shared" si="5"/>
        <v>-2.0647917122401327</v>
      </c>
    </row>
    <row r="40" spans="1:18" ht="23.1" customHeight="1">
      <c r="C40" s="8">
        <v>4</v>
      </c>
      <c r="E40" s="7">
        <v>2904441.4627265302</v>
      </c>
      <c r="G40" s="3">
        <f t="shared" si="6"/>
        <v>-9.9480375634395486</v>
      </c>
      <c r="H40" s="4">
        <f t="shared" si="3"/>
        <v>-4.9432474375662565</v>
      </c>
      <c r="J40" s="7">
        <v>37623</v>
      </c>
      <c r="L40" s="3">
        <f t="shared" si="7"/>
        <v>-2.6042610473996253</v>
      </c>
      <c r="M40" s="4">
        <f t="shared" si="4"/>
        <v>-3.1885213232363263E-2</v>
      </c>
      <c r="O40" s="7">
        <v>174335.29215503301</v>
      </c>
      <c r="Q40" s="3">
        <f t="shared" si="8"/>
        <v>-5.9267463339187536</v>
      </c>
      <c r="R40" s="4">
        <f t="shared" si="5"/>
        <v>-3.0778467106813867</v>
      </c>
    </row>
    <row r="41" spans="1:18" ht="23.1" customHeight="1">
      <c r="A41" s="8">
        <v>2024</v>
      </c>
      <c r="C41" s="8">
        <v>1</v>
      </c>
      <c r="E41" s="7">
        <v>3405160.4084650199</v>
      </c>
      <c r="G41" s="3">
        <f t="shared" si="6"/>
        <v>-1.177610616039948</v>
      </c>
      <c r="H41" s="4">
        <f t="shared" si="3"/>
        <v>17.239767169156252</v>
      </c>
      <c r="J41" s="7">
        <v>37940</v>
      </c>
      <c r="L41" s="3">
        <f t="shared" si="7"/>
        <v>-3.3203373850113405</v>
      </c>
      <c r="M41" s="4">
        <f t="shared" si="4"/>
        <v>0.84256970470191206</v>
      </c>
      <c r="O41" s="7">
        <v>175888.54527357701</v>
      </c>
      <c r="Q41" s="3">
        <f t="shared" si="8"/>
        <v>-6.7684318223744651</v>
      </c>
      <c r="R41" s="4">
        <f t="shared" si="5"/>
        <v>0.89095736115365476</v>
      </c>
    </row>
    <row r="42" spans="1:18" ht="23.1" customHeight="1">
      <c r="C42" s="8">
        <v>2</v>
      </c>
      <c r="E42" s="7">
        <v>3201019.4026076598</v>
      </c>
      <c r="G42" s="3">
        <f t="shared" si="6"/>
        <v>-2.9009552201048838</v>
      </c>
      <c r="H42" s="4">
        <f t="shared" si="3"/>
        <v>-5.9950481436903296</v>
      </c>
      <c r="J42" s="7">
        <v>37387</v>
      </c>
      <c r="L42" s="3">
        <f t="shared" si="7"/>
        <v>-1.6286902068094467</v>
      </c>
      <c r="M42" s="4">
        <f t="shared" si="4"/>
        <v>-1.4575645756457534</v>
      </c>
      <c r="O42" s="7">
        <v>174329.074688908</v>
      </c>
      <c r="Q42" s="3">
        <f t="shared" si="8"/>
        <v>-5.0824725434538198</v>
      </c>
      <c r="R42" s="4">
        <f t="shared" si="5"/>
        <v>-0.88662430077149912</v>
      </c>
    </row>
    <row r="43" spans="1:18" ht="23.1" customHeight="1">
      <c r="C43" s="8">
        <v>3</v>
      </c>
      <c r="E43" s="7">
        <v>3555116.5999606499</v>
      </c>
      <c r="G43" s="3">
        <f t="shared" si="6"/>
        <v>16.352091550098848</v>
      </c>
      <c r="H43" s="4">
        <f t="shared" si="3"/>
        <v>11.06201346560194</v>
      </c>
      <c r="J43" s="7">
        <v>37969</v>
      </c>
      <c r="L43" s="3">
        <f t="shared" si="7"/>
        <v>0.88747176830077379</v>
      </c>
      <c r="M43" s="4">
        <f t="shared" si="4"/>
        <v>1.5566908283628056</v>
      </c>
      <c r="O43" s="7">
        <v>183886.721372534</v>
      </c>
      <c r="Q43" s="3">
        <f t="shared" si="8"/>
        <v>2.2322948866233094</v>
      </c>
      <c r="R43" s="4">
        <f t="shared" si="5"/>
        <v>5.4825316434918836</v>
      </c>
    </row>
    <row r="44" spans="1:18" ht="23.1" customHeight="1">
      <c r="C44" s="8">
        <v>4</v>
      </c>
      <c r="E44" s="7">
        <v>3435274.5341744199</v>
      </c>
      <c r="G44" s="3">
        <f t="shared" si="6"/>
        <v>18.276597351339731</v>
      </c>
      <c r="H44" s="4">
        <f t="shared" si="3"/>
        <v>-3.3709742681170107</v>
      </c>
      <c r="J44" s="7">
        <v>38210</v>
      </c>
      <c r="L44" s="3">
        <f t="shared" si="7"/>
        <v>1.5602158254259368</v>
      </c>
      <c r="M44" s="4">
        <f t="shared" si="4"/>
        <v>0.63472833100688408</v>
      </c>
      <c r="O44" s="7">
        <v>182353.054350386</v>
      </c>
      <c r="Q44" s="3">
        <f t="shared" si="8"/>
        <v>4.5990470984056175</v>
      </c>
      <c r="R44" s="4">
        <f t="shared" si="5"/>
        <v>-0.83402815097288752</v>
      </c>
    </row>
    <row r="45" spans="1:18" ht="23.1" customHeight="1">
      <c r="A45" s="8">
        <v>2025</v>
      </c>
      <c r="C45" s="8" t="s">
        <v>20</v>
      </c>
      <c r="E45" s="7">
        <v>3495301.8017055602</v>
      </c>
      <c r="G45" s="3">
        <f t="shared" si="6"/>
        <v>2.6471996155145616</v>
      </c>
      <c r="H45" s="4">
        <f t="shared" si="3"/>
        <v>1.7473790503199638</v>
      </c>
      <c r="J45" s="7">
        <v>38084</v>
      </c>
      <c r="L45" s="3">
        <f t="shared" si="7"/>
        <v>0.37954665260937492</v>
      </c>
      <c r="M45" s="4">
        <f t="shared" si="4"/>
        <v>-0.32975660821774611</v>
      </c>
      <c r="O45" s="7">
        <v>177774.40016097299</v>
      </c>
      <c r="Q45" s="3">
        <f t="shared" si="8"/>
        <v>1.0721874380521523</v>
      </c>
      <c r="R45" s="4">
        <f t="shared" si="5"/>
        <v>-2.5108733197390043</v>
      </c>
    </row>
    <row r="46" spans="1:18" ht="23.1" customHeight="1" thickBot="1">
      <c r="A46" s="27"/>
      <c r="B46" s="23"/>
      <c r="C46" s="27" t="s">
        <v>19</v>
      </c>
      <c r="D46" s="23"/>
      <c r="E46" s="24">
        <v>3501328.9461541874</v>
      </c>
      <c r="F46" s="23"/>
      <c r="G46" s="32">
        <f t="shared" si="6"/>
        <v>9.3816845752914055</v>
      </c>
      <c r="H46" s="33">
        <f t="shared" si="3"/>
        <v>0.17243559470847547</v>
      </c>
      <c r="I46" s="23"/>
      <c r="J46" s="24">
        <v>38194</v>
      </c>
      <c r="K46" s="23"/>
      <c r="L46" s="32">
        <f t="shared" si="7"/>
        <v>2.1585042929360476</v>
      </c>
      <c r="M46" s="33">
        <f t="shared" si="4"/>
        <v>0.28883520638587346</v>
      </c>
      <c r="N46" s="23"/>
      <c r="O46" s="24">
        <v>182210.96717283269</v>
      </c>
      <c r="P46" s="25"/>
      <c r="Q46" s="32">
        <f t="shared" si="8"/>
        <v>4.5212724830840711</v>
      </c>
      <c r="R46" s="33">
        <f t="shared" si="5"/>
        <v>2.495616358622188</v>
      </c>
    </row>
  </sheetData>
  <sheetProtection algorithmName="SHA-512" hashValue="30PRnUIZ5cdTo4Hc7c0KNKnrC1FMSu3xqALvaKM6WFyg9Ez33oPcmjlGT/W2OeXeBvW9aDb8tFoWXyhOH7dIOg==" saltValue="Cg6mLD5YsgXMhIRikj0zZ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9DC8-E934-4211-B216-882757BB1113}">
  <sheetPr>
    <tabColor rgb="FF00206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126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127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28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29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262569926.3285158</v>
      </c>
      <c r="F14" s="5"/>
      <c r="G14" s="29"/>
      <c r="H14" s="5"/>
      <c r="I14" s="5"/>
      <c r="J14" s="34">
        <f>J24</f>
        <v>477056</v>
      </c>
      <c r="K14" s="5"/>
      <c r="L14" s="29"/>
      <c r="M14" s="5"/>
      <c r="N14" s="5"/>
      <c r="O14" s="34">
        <f>+O21+O22+O23+O24</f>
        <v>21121354.33425308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237585063.94717172</v>
      </c>
      <c r="F15" s="5"/>
      <c r="G15" s="29">
        <f t="shared" ref="G15:G16" si="0">((E15/E14)-1)*100</f>
        <v>-9.5155080136954169</v>
      </c>
      <c r="H15" s="5"/>
      <c r="I15" s="5"/>
      <c r="J15" s="34">
        <f>J28</f>
        <v>452491</v>
      </c>
      <c r="K15" s="5"/>
      <c r="L15" s="29">
        <f t="shared" ref="L15:L16" si="1">((J15/J14)-1)*100</f>
        <v>-5.149290649315807</v>
      </c>
      <c r="M15" s="5"/>
      <c r="N15" s="5"/>
      <c r="O15" s="34">
        <f>+O25+O26+O27+O28</f>
        <v>18771930.383584611</v>
      </c>
      <c r="P15" s="1"/>
      <c r="Q15" s="29">
        <f t="shared" ref="Q15:Q16" si="2">((O15/O14)-1)*100</f>
        <v>-11.123453134150319</v>
      </c>
      <c r="R15" s="5"/>
    </row>
    <row r="16" spans="1:19" ht="23.1" customHeight="1">
      <c r="A16" s="8">
        <v>2021</v>
      </c>
      <c r="E16" s="34">
        <f>+E29+E30+E31+E32</f>
        <v>245571319.8609426</v>
      </c>
      <c r="F16" s="5"/>
      <c r="G16" s="29">
        <f t="shared" si="0"/>
        <v>3.3614301257366419</v>
      </c>
      <c r="H16" s="5"/>
      <c r="I16" s="5"/>
      <c r="J16" s="34">
        <f>J32</f>
        <v>471075</v>
      </c>
      <c r="K16" s="5"/>
      <c r="L16" s="29">
        <f t="shared" si="1"/>
        <v>4.1070430130102142</v>
      </c>
      <c r="M16" s="5"/>
      <c r="N16" s="5"/>
      <c r="O16" s="34">
        <f>+O29+O30+O31+O32</f>
        <v>17940461.27193987</v>
      </c>
      <c r="P16" s="1"/>
      <c r="Q16" s="29">
        <f t="shared" si="2"/>
        <v>-4.4293213039604655</v>
      </c>
      <c r="R16" s="5"/>
    </row>
    <row r="17" spans="1:18" ht="23.1" customHeight="1">
      <c r="A17" s="8">
        <v>2022</v>
      </c>
      <c r="E17" s="34">
        <f>+E33+E34+E35+E36</f>
        <v>290820906.01542711</v>
      </c>
      <c r="F17" s="5"/>
      <c r="G17" s="29">
        <f>((E17/E16)-1)*100</f>
        <v>18.426250337420335</v>
      </c>
      <c r="H17" s="5"/>
      <c r="I17" s="5"/>
      <c r="J17" s="34">
        <f>J36</f>
        <v>498815</v>
      </c>
      <c r="K17" s="5"/>
      <c r="L17" s="29">
        <f>((J17/J16)-1)*100</f>
        <v>5.8886589184312443</v>
      </c>
      <c r="M17" s="5"/>
      <c r="N17" s="5"/>
      <c r="O17" s="34">
        <f>+O33+O34+O35+O36</f>
        <v>19744255.022881702</v>
      </c>
      <c r="P17" s="1"/>
      <c r="Q17" s="29">
        <f>((O17/O16)-1)*100</f>
        <v>10.054333183523489</v>
      </c>
      <c r="R17" s="5"/>
    </row>
    <row r="18" spans="1:18" ht="23.1" customHeight="1">
      <c r="A18" s="8">
        <v>2023</v>
      </c>
      <c r="E18" s="34">
        <f>+E37+E38+E39+E40</f>
        <v>319785134.74190152</v>
      </c>
      <c r="F18" s="5"/>
      <c r="G18" s="29">
        <f>((E18/E17)-1)*100</f>
        <v>9.9594726951775403</v>
      </c>
      <c r="H18" s="5"/>
      <c r="I18" s="5"/>
      <c r="J18" s="34">
        <f>J40</f>
        <v>515260</v>
      </c>
      <c r="K18" s="5"/>
      <c r="L18" s="29">
        <f>((J18/J17)-1)*100</f>
        <v>3.2968134478714495</v>
      </c>
      <c r="M18" s="5"/>
      <c r="N18" s="5"/>
      <c r="O18" s="34">
        <f>+O37+O38+O39+O40</f>
        <v>20765993.267598167</v>
      </c>
      <c r="P18" s="1"/>
      <c r="Q18" s="29">
        <f>((O18/O17)-1)*100</f>
        <v>5.1748634908350244</v>
      </c>
      <c r="R18" s="5"/>
    </row>
    <row r="19" spans="1:18" ht="23.1" customHeight="1">
      <c r="A19" s="8">
        <v>2024</v>
      </c>
      <c r="E19" s="34">
        <f>+E41+E42+E43+E44</f>
        <v>340105455.91552889</v>
      </c>
      <c r="F19" s="5"/>
      <c r="G19" s="29">
        <f>((E19/E18)-1)*100</f>
        <v>6.3543670314843981</v>
      </c>
      <c r="H19" s="5"/>
      <c r="I19" s="5"/>
      <c r="J19" s="34">
        <f>J44</f>
        <v>531587</v>
      </c>
      <c r="K19" s="5"/>
      <c r="L19" s="29">
        <f>((J19/J18)-1)*100</f>
        <v>3.1686915343710043</v>
      </c>
      <c r="M19" s="5"/>
      <c r="N19" s="5"/>
      <c r="O19" s="34">
        <f>+O41+O42+O43+O44</f>
        <v>21557631.628741585</v>
      </c>
      <c r="P19" s="1"/>
      <c r="Q19" s="29">
        <f>((O19/O18)-1)*100</f>
        <v>3.8121863517053045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+'J3-MK'!E21+'J3-Trans'!E21</f>
        <v>63065084.738884196</v>
      </c>
      <c r="G21" s="3">
        <f>(E21/E16-1)*100</f>
        <v>-74.319034985601945</v>
      </c>
      <c r="H21" s="4">
        <f>(E21/E19-1)*100</f>
        <v>-81.457196983471064</v>
      </c>
      <c r="J21" s="7">
        <f>+'J3-MK'!J21+'J3-Trans'!J21</f>
        <v>473874</v>
      </c>
      <c r="L21" s="3">
        <f>(J21/J16-1)*100</f>
        <v>0.59417290240406651</v>
      </c>
      <c r="M21" s="4">
        <f>(J21/J19-1)*100</f>
        <v>-10.856736526664502</v>
      </c>
      <c r="O21" s="7">
        <f>+'J3-MK'!O21+'J3-Trans'!O21</f>
        <v>5061052.2656451706</v>
      </c>
      <c r="Q21" s="3">
        <f>(O21/O16-1)*100</f>
        <v>-71.789731663360243</v>
      </c>
      <c r="R21" s="4">
        <f>(O21/O19-1)*100</f>
        <v>-76.523152669064288</v>
      </c>
    </row>
    <row r="22" spans="1:18" ht="23.1" hidden="1" customHeight="1">
      <c r="C22" s="8">
        <v>2</v>
      </c>
      <c r="E22" s="7">
        <f>+'J3-MK'!E22+'J3-Trans'!E22</f>
        <v>65898071.932161897</v>
      </c>
      <c r="G22" s="3">
        <f>(E22/E17-1)*100</f>
        <v>-77.340668924033196</v>
      </c>
      <c r="H22" s="4">
        <f t="shared" ref="H22:H46" si="3">(E22/E21-1)*100</f>
        <v>4.4921642538140683</v>
      </c>
      <c r="J22" s="7">
        <f>+'J3-MK'!J22+'J3-Trans'!J22</f>
        <v>481282</v>
      </c>
      <c r="L22" s="3">
        <f>(J22/J17-1)*100</f>
        <v>-3.5149303850124824</v>
      </c>
      <c r="M22" s="4">
        <f t="shared" ref="M22:M46" si="4">(J22/J21-1)*100</f>
        <v>1.5632847550192563</v>
      </c>
      <c r="O22" s="7">
        <f>+'J3-MK'!O22+'J3-Trans'!O22</f>
        <v>5284105.5703646196</v>
      </c>
      <c r="Q22" s="3">
        <f>(O22/O17-1)*100</f>
        <v>-73.237250206498814</v>
      </c>
      <c r="R22" s="4">
        <f t="shared" ref="R22:R46" si="5">(O22/O21-1)*100</f>
        <v>4.4072515558385428</v>
      </c>
    </row>
    <row r="23" spans="1:18" ht="23.1" hidden="1" customHeight="1">
      <c r="C23" s="8">
        <v>3</v>
      </c>
      <c r="E23" s="7">
        <f>+'J3-MK'!E23+'J3-Trans'!E23</f>
        <v>64521551.695205703</v>
      </c>
      <c r="G23" s="3">
        <f>(E23/E18-1)*100</f>
        <v>-79.823467483164592</v>
      </c>
      <c r="H23" s="4">
        <f t="shared" si="3"/>
        <v>-2.0888626883852401</v>
      </c>
      <c r="J23" s="7">
        <f>+'J3-MK'!J23+'J3-Trans'!J23</f>
        <v>476294</v>
      </c>
      <c r="L23" s="3">
        <f>(J23/J18-1)*100</f>
        <v>-7.5623956837324808</v>
      </c>
      <c r="M23" s="4">
        <f t="shared" si="4"/>
        <v>-1.0363986186892493</v>
      </c>
      <c r="O23" s="7">
        <f>+'J3-MK'!O23+'J3-Trans'!O23</f>
        <v>5263561.21898029</v>
      </c>
      <c r="Q23" s="3">
        <f>(O23/O18-1)*100</f>
        <v>-74.652976377522037</v>
      </c>
      <c r="R23" s="4">
        <f t="shared" si="5"/>
        <v>-0.3887952485194579</v>
      </c>
    </row>
    <row r="24" spans="1:18" ht="23.1" hidden="1" customHeight="1">
      <c r="C24" s="8">
        <v>4</v>
      </c>
      <c r="E24" s="7">
        <f>+'J3-MK'!E24+'J3-Trans'!E24</f>
        <v>69085217.962264001</v>
      </c>
      <c r="G24" s="3">
        <f>(E24/E19-1)*100</f>
        <v>-79.687118580237509</v>
      </c>
      <c r="H24" s="4">
        <f t="shared" si="3"/>
        <v>7.0730882118531069</v>
      </c>
      <c r="J24" s="7">
        <f>+'J3-MK'!J24+'J3-Trans'!J24</f>
        <v>477056</v>
      </c>
      <c r="L24" s="3">
        <f>(J24/J19-1)*100</f>
        <v>-10.258151534932193</v>
      </c>
      <c r="M24" s="4">
        <f t="shared" si="4"/>
        <v>0.1599852192133433</v>
      </c>
      <c r="O24" s="7">
        <f>+'J3-MK'!O24+'J3-Trans'!O24</f>
        <v>5512635.279263</v>
      </c>
      <c r="Q24" s="3">
        <f>(O24/O19-1)*100</f>
        <v>-74.428381678471055</v>
      </c>
      <c r="R24" s="4">
        <f t="shared" si="5"/>
        <v>4.7320445211989526</v>
      </c>
    </row>
    <row r="25" spans="1:18" ht="23.1" customHeight="1">
      <c r="A25" s="8">
        <v>2020</v>
      </c>
      <c r="C25" s="8">
        <v>1</v>
      </c>
      <c r="E25" s="7">
        <f>+'J3-MK'!E25+'J3-Trans'!E25</f>
        <v>63927268.659846105</v>
      </c>
      <c r="G25" s="3">
        <f t="shared" ref="G25:G46" si="6">(E25/E21-1)*100</f>
        <v>1.3671335328125034</v>
      </c>
      <c r="H25" s="4">
        <f t="shared" si="3"/>
        <v>-7.4660679296623123</v>
      </c>
      <c r="J25" s="7">
        <f>+'J3-MK'!J25+'J3-Trans'!J25</f>
        <v>475391</v>
      </c>
      <c r="L25" s="3">
        <f t="shared" ref="L25:L46" si="7">(J25/J21-1)*100</f>
        <v>0.32012729122088412</v>
      </c>
      <c r="M25" s="4">
        <f t="shared" si="4"/>
        <v>-0.34901562919238405</v>
      </c>
      <c r="O25" s="7">
        <f>+'J3-MK'!O25+'J3-Trans'!O25</f>
        <v>4955379.2669170704</v>
      </c>
      <c r="Q25" s="3">
        <f t="shared" ref="Q25:Q46" si="8">(O25/O21-1)*100</f>
        <v>-2.0879649760864316</v>
      </c>
      <c r="R25" s="4">
        <f t="shared" si="5"/>
        <v>-10.10870453269731</v>
      </c>
    </row>
    <row r="26" spans="1:18" ht="23.1" customHeight="1">
      <c r="C26" s="8">
        <v>2</v>
      </c>
      <c r="E26" s="7">
        <f>+'J3-MK'!E26+'J3-Trans'!E26</f>
        <v>51865579.773162603</v>
      </c>
      <c r="G26" s="3">
        <f t="shared" si="6"/>
        <v>-21.294237824507068</v>
      </c>
      <c r="H26" s="4">
        <f t="shared" si="3"/>
        <v>-18.86783080138018</v>
      </c>
      <c r="J26" s="7">
        <f>+'J3-MK'!J26+'J3-Trans'!J26</f>
        <v>462637</v>
      </c>
      <c r="L26" s="3">
        <f t="shared" si="7"/>
        <v>-3.8740281165719925</v>
      </c>
      <c r="M26" s="4">
        <f t="shared" si="4"/>
        <v>-2.682844227172998</v>
      </c>
      <c r="O26" s="7">
        <f>+'J3-MK'!O26+'J3-Trans'!O26</f>
        <v>4247572.2549383305</v>
      </c>
      <c r="Q26" s="3">
        <f t="shared" si="8"/>
        <v>-19.616059929604411</v>
      </c>
      <c r="R26" s="4">
        <f t="shared" si="5"/>
        <v>-14.283609262850504</v>
      </c>
    </row>
    <row r="27" spans="1:18" ht="23.1" customHeight="1">
      <c r="C27" s="8">
        <v>3</v>
      </c>
      <c r="E27" s="7">
        <f>+'J3-MK'!E27+'J3-Trans'!E27</f>
        <v>59881575.034488097</v>
      </c>
      <c r="G27" s="3">
        <f t="shared" si="6"/>
        <v>-7.1913593811823713</v>
      </c>
      <c r="H27" s="4">
        <f t="shared" si="3"/>
        <v>15.455327591793932</v>
      </c>
      <c r="J27" s="7">
        <f>+'J3-MK'!J27+'J3-Trans'!J27</f>
        <v>461194</v>
      </c>
      <c r="L27" s="3">
        <f t="shared" si="7"/>
        <v>-3.1703107744376346</v>
      </c>
      <c r="M27" s="4">
        <f t="shared" si="4"/>
        <v>-0.31190760790857919</v>
      </c>
      <c r="O27" s="7">
        <f>+'J3-MK'!O27+'J3-Trans'!O27</f>
        <v>4813065.5652470402</v>
      </c>
      <c r="Q27" s="3">
        <f t="shared" si="8"/>
        <v>-8.5587615492866647</v>
      </c>
      <c r="R27" s="4">
        <f t="shared" si="5"/>
        <v>13.313329976935728</v>
      </c>
    </row>
    <row r="28" spans="1:18" ht="23.1" customHeight="1">
      <c r="C28" s="8">
        <v>4</v>
      </c>
      <c r="E28" s="7">
        <f>+'J3-MK'!E28+'J3-Trans'!E28</f>
        <v>61910640.479674898</v>
      </c>
      <c r="G28" s="3">
        <f t="shared" si="6"/>
        <v>-10.385112321000467</v>
      </c>
      <c r="H28" s="4">
        <f t="shared" si="3"/>
        <v>3.3884637202982404</v>
      </c>
      <c r="J28" s="7">
        <f>+'J3-MK'!J28+'J3-Trans'!J28</f>
        <v>452491</v>
      </c>
      <c r="L28" s="3">
        <f t="shared" si="7"/>
        <v>-5.149290649315807</v>
      </c>
      <c r="M28" s="4">
        <f t="shared" si="4"/>
        <v>-1.8870583745668856</v>
      </c>
      <c r="O28" s="7">
        <f>+'J3-MK'!O28+'J3-Trans'!O28</f>
        <v>4755913.29648217</v>
      </c>
      <c r="Q28" s="3">
        <f t="shared" si="8"/>
        <v>-13.727046039621149</v>
      </c>
      <c r="R28" s="4">
        <f t="shared" si="5"/>
        <v>-1.1874400626814774</v>
      </c>
    </row>
    <row r="29" spans="1:18" ht="23.1" customHeight="1">
      <c r="A29" s="8">
        <v>2021</v>
      </c>
      <c r="C29" s="8">
        <v>1</v>
      </c>
      <c r="E29" s="7">
        <f>+'J3-MK'!E29+'J3-Trans'!E29</f>
        <v>59843657.474014997</v>
      </c>
      <c r="G29" s="3">
        <f t="shared" si="6"/>
        <v>-6.3879018632249203</v>
      </c>
      <c r="H29" s="4">
        <f t="shared" si="3"/>
        <v>-3.3386555035535226</v>
      </c>
      <c r="J29" s="7">
        <f>+'J3-MK'!J29+'J3-Trans'!J29</f>
        <v>452655</v>
      </c>
      <c r="L29" s="3">
        <f t="shared" si="7"/>
        <v>-4.7825894894939154</v>
      </c>
      <c r="M29" s="4">
        <f t="shared" si="4"/>
        <v>3.6243814794101326E-2</v>
      </c>
      <c r="O29" s="7">
        <f>+'J3-MK'!O29+'J3-Trans'!O29</f>
        <v>4436863.4446640303</v>
      </c>
      <c r="Q29" s="3">
        <f t="shared" si="8"/>
        <v>-10.463696002337041</v>
      </c>
      <c r="R29" s="4">
        <f t="shared" si="5"/>
        <v>-6.7084875591431175</v>
      </c>
    </row>
    <row r="30" spans="1:18" ht="23.1" customHeight="1">
      <c r="C30" s="8">
        <v>2</v>
      </c>
      <c r="E30" s="7">
        <f>+'J3-MK'!E30+'J3-Trans'!E30</f>
        <v>59507624.147652701</v>
      </c>
      <c r="G30" s="3">
        <f t="shared" si="6"/>
        <v>14.734327482528986</v>
      </c>
      <c r="H30" s="4">
        <f t="shared" si="3"/>
        <v>-0.56151869813139133</v>
      </c>
      <c r="J30" s="7">
        <f>+'J3-MK'!J30+'J3-Trans'!J30</f>
        <v>451340</v>
      </c>
      <c r="L30" s="3">
        <f t="shared" si="7"/>
        <v>-2.4418712727257041</v>
      </c>
      <c r="M30" s="4">
        <f t="shared" si="4"/>
        <v>-0.29050822370237928</v>
      </c>
      <c r="O30" s="7">
        <f>+'J3-MK'!O30+'J3-Trans'!O30</f>
        <v>4368383.3438647604</v>
      </c>
      <c r="Q30" s="3">
        <f t="shared" si="8"/>
        <v>2.844238583251224</v>
      </c>
      <c r="R30" s="4">
        <f t="shared" si="5"/>
        <v>-1.543434943476274</v>
      </c>
    </row>
    <row r="31" spans="1:18" ht="23.1" customHeight="1">
      <c r="C31" s="8">
        <v>3</v>
      </c>
      <c r="E31" s="7">
        <f>+'J3-MK'!E31+'J3-Trans'!E31</f>
        <v>59224959.349497601</v>
      </c>
      <c r="G31" s="3">
        <f t="shared" si="6"/>
        <v>-1.0965237380819115</v>
      </c>
      <c r="H31" s="4">
        <f t="shared" si="3"/>
        <v>-0.47500602183971896</v>
      </c>
      <c r="J31" s="7">
        <f>+'J3-MK'!J31+'J3-Trans'!J31</f>
        <v>451917</v>
      </c>
      <c r="L31" s="3">
        <f t="shared" si="7"/>
        <v>-2.0115179295480901</v>
      </c>
      <c r="M31" s="4">
        <f t="shared" si="4"/>
        <v>0.12784153852971603</v>
      </c>
      <c r="O31" s="7">
        <f>+'J3-MK'!O31+'J3-Trans'!O31</f>
        <v>4438243.7461542701</v>
      </c>
      <c r="Q31" s="3">
        <f t="shared" si="8"/>
        <v>-7.7875901338055336</v>
      </c>
      <c r="R31" s="4">
        <f t="shared" si="5"/>
        <v>1.5992278330523968</v>
      </c>
    </row>
    <row r="32" spans="1:18" ht="23.1" customHeight="1">
      <c r="C32" s="8">
        <v>4</v>
      </c>
      <c r="E32" s="7">
        <f>+'J3-MK'!E32+'J3-Trans'!E32</f>
        <v>66995078.889777303</v>
      </c>
      <c r="G32" s="3">
        <f t="shared" si="6"/>
        <v>8.2125437093024658</v>
      </c>
      <c r="H32" s="4">
        <f t="shared" si="3"/>
        <v>13.119670533544436</v>
      </c>
      <c r="J32" s="7">
        <f>+'J3-MK'!J32+'J3-Trans'!J32</f>
        <v>471075</v>
      </c>
      <c r="L32" s="3">
        <f t="shared" si="7"/>
        <v>4.1070430130102142</v>
      </c>
      <c r="M32" s="4">
        <f t="shared" si="4"/>
        <v>4.2392740259826533</v>
      </c>
      <c r="O32" s="7">
        <f>+'J3-MK'!O32+'J3-Trans'!O32</f>
        <v>4696970.7372568101</v>
      </c>
      <c r="Q32" s="3">
        <f t="shared" si="8"/>
        <v>-1.2393531074033293</v>
      </c>
      <c r="R32" s="4">
        <f t="shared" si="5"/>
        <v>5.8294903547540855</v>
      </c>
    </row>
    <row r="33" spans="1:18" ht="23.1" customHeight="1">
      <c r="A33" s="8">
        <v>2022</v>
      </c>
      <c r="C33" s="8">
        <v>1</v>
      </c>
      <c r="E33" s="7">
        <f>+'J3-MK'!E33+'J3-Trans'!E33</f>
        <v>69489718.465842202</v>
      </c>
      <c r="G33" s="3">
        <f t="shared" si="6"/>
        <v>16.118769137758115</v>
      </c>
      <c r="H33" s="4">
        <f t="shared" si="3"/>
        <v>3.723616148238551</v>
      </c>
      <c r="J33" s="7">
        <f>+'J3-MK'!J33+'J3-Trans'!J33</f>
        <v>481995</v>
      </c>
      <c r="L33" s="3">
        <f t="shared" si="7"/>
        <v>6.4817576299831092</v>
      </c>
      <c r="M33" s="4">
        <f t="shared" si="4"/>
        <v>2.3181022130233986</v>
      </c>
      <c r="O33" s="7">
        <f>+'J3-MK'!O33+'J3-Trans'!O33</f>
        <v>4813188.1786160897</v>
      </c>
      <c r="Q33" s="3">
        <f t="shared" si="8"/>
        <v>8.4817740876078638</v>
      </c>
      <c r="R33" s="4">
        <f t="shared" si="5"/>
        <v>2.4743062680257388</v>
      </c>
    </row>
    <row r="34" spans="1:18" ht="23.1" customHeight="1">
      <c r="C34" s="8">
        <v>2</v>
      </c>
      <c r="E34" s="7">
        <f>+'J3-MK'!E34+'J3-Trans'!E34</f>
        <v>72159925.2783003</v>
      </c>
      <c r="G34" s="3">
        <f t="shared" si="6"/>
        <v>21.261647245828886</v>
      </c>
      <c r="H34" s="4">
        <f t="shared" si="3"/>
        <v>3.8425926473866001</v>
      </c>
      <c r="J34" s="7">
        <f>+'J3-MK'!J34+'J3-Trans'!J34</f>
        <v>490355</v>
      </c>
      <c r="L34" s="3">
        <f t="shared" si="7"/>
        <v>8.6442593167013868</v>
      </c>
      <c r="M34" s="4">
        <f t="shared" si="4"/>
        <v>1.7344578263259969</v>
      </c>
      <c r="O34" s="7">
        <f>+'J3-MK'!O34+'J3-Trans'!O34</f>
        <v>4878866.6133493707</v>
      </c>
      <c r="Q34" s="3">
        <f t="shared" si="8"/>
        <v>11.685862464464481</v>
      </c>
      <c r="R34" s="4">
        <f t="shared" si="5"/>
        <v>1.3645515674013176</v>
      </c>
    </row>
    <row r="35" spans="1:18" ht="23.1" customHeight="1">
      <c r="C35" s="8">
        <v>3</v>
      </c>
      <c r="E35" s="7">
        <f>+'J3-MK'!E35+'J3-Trans'!E35</f>
        <v>73405548.450453296</v>
      </c>
      <c r="G35" s="3">
        <f t="shared" si="6"/>
        <v>23.943602928071893</v>
      </c>
      <c r="H35" s="4">
        <f t="shared" si="3"/>
        <v>1.7261979794865212</v>
      </c>
      <c r="J35" s="7">
        <f>+'J3-MK'!J35+'J3-Trans'!J35</f>
        <v>494695</v>
      </c>
      <c r="L35" s="3">
        <f t="shared" si="7"/>
        <v>9.4658974988770073</v>
      </c>
      <c r="M35" s="4">
        <f t="shared" si="4"/>
        <v>0.88507305931417868</v>
      </c>
      <c r="O35" s="7">
        <f>+'J3-MK'!O35+'J3-Trans'!O35</f>
        <v>4987068.3608318195</v>
      </c>
      <c r="Q35" s="3">
        <f t="shared" si="8"/>
        <v>12.365806072573292</v>
      </c>
      <c r="R35" s="4">
        <f t="shared" si="5"/>
        <v>2.2177640025327072</v>
      </c>
    </row>
    <row r="36" spans="1:18" ht="23.1" customHeight="1">
      <c r="C36" s="8">
        <v>4</v>
      </c>
      <c r="E36" s="7">
        <f>+'J3-MK'!E36+'J3-Trans'!E36</f>
        <v>75765713.820831299</v>
      </c>
      <c r="G36" s="3">
        <f t="shared" si="6"/>
        <v>13.091461457167263</v>
      </c>
      <c r="H36" s="4">
        <f t="shared" si="3"/>
        <v>3.2152411094251931</v>
      </c>
      <c r="J36" s="7">
        <f>+'J3-MK'!J36+'J3-Trans'!J36</f>
        <v>498815</v>
      </c>
      <c r="L36" s="3">
        <f t="shared" si="7"/>
        <v>5.8886589184312443</v>
      </c>
      <c r="M36" s="4">
        <f t="shared" si="4"/>
        <v>0.83283639414184485</v>
      </c>
      <c r="O36" s="7">
        <f>+'J3-MK'!O36+'J3-Trans'!O36</f>
        <v>5065131.8700844198</v>
      </c>
      <c r="Q36" s="3">
        <f t="shared" si="8"/>
        <v>7.8382675435322957</v>
      </c>
      <c r="R36" s="4">
        <f t="shared" si="5"/>
        <v>1.5653186121471041</v>
      </c>
    </row>
    <row r="37" spans="1:18" ht="23.1" customHeight="1">
      <c r="A37" s="8">
        <v>2023</v>
      </c>
      <c r="C37" s="8">
        <v>1</v>
      </c>
      <c r="E37" s="7">
        <f>+'J3-MK'!E37+'J3-Trans'!E37</f>
        <v>77823528.335059494</v>
      </c>
      <c r="G37" s="3">
        <f t="shared" si="6"/>
        <v>11.99286751077253</v>
      </c>
      <c r="H37" s="4">
        <f t="shared" si="3"/>
        <v>2.7160233969344638</v>
      </c>
      <c r="J37" s="7">
        <f>+'J3-MK'!J37+'J3-Trans'!J37</f>
        <v>502949</v>
      </c>
      <c r="L37" s="3">
        <f t="shared" si="7"/>
        <v>4.3473480015352894</v>
      </c>
      <c r="M37" s="4">
        <f t="shared" si="4"/>
        <v>0.82876417108548317</v>
      </c>
      <c r="O37" s="7">
        <f>+'J3-MK'!O37+'J3-Trans'!O37</f>
        <v>5121747.23409284</v>
      </c>
      <c r="Q37" s="3">
        <f t="shared" si="8"/>
        <v>6.410700018910731</v>
      </c>
      <c r="R37" s="4">
        <f t="shared" si="5"/>
        <v>1.1177470885368468</v>
      </c>
    </row>
    <row r="38" spans="1:18" ht="23.1" customHeight="1">
      <c r="C38" s="8">
        <v>2</v>
      </c>
      <c r="E38" s="7">
        <f>+'J3-MK'!E38+'J3-Trans'!E38</f>
        <v>79483731.266789913</v>
      </c>
      <c r="G38" s="3">
        <f t="shared" si="6"/>
        <v>10.149409052522952</v>
      </c>
      <c r="H38" s="4">
        <f t="shared" si="3"/>
        <v>2.1332917785256811</v>
      </c>
      <c r="J38" s="7">
        <f>+'J3-MK'!J38+'J3-Trans'!J38</f>
        <v>507406</v>
      </c>
      <c r="L38" s="3">
        <f t="shared" si="7"/>
        <v>3.4772766669045829</v>
      </c>
      <c r="M38" s="4">
        <f t="shared" si="4"/>
        <v>0.88617334958416283</v>
      </c>
      <c r="O38" s="7">
        <f>+'J3-MK'!O38+'J3-Trans'!O38</f>
        <v>5170226.8553883806</v>
      </c>
      <c r="Q38" s="3">
        <f t="shared" si="8"/>
        <v>5.9718837412320536</v>
      </c>
      <c r="R38" s="4">
        <f t="shared" si="5"/>
        <v>0.94654458878480341</v>
      </c>
    </row>
    <row r="39" spans="1:18" ht="23.1" customHeight="1">
      <c r="C39" s="8">
        <v>3</v>
      </c>
      <c r="E39" s="7">
        <f>+'J3-MK'!E39+'J3-Trans'!E39</f>
        <v>80591447.136763394</v>
      </c>
      <c r="G39" s="3">
        <f t="shared" si="6"/>
        <v>9.7893127127309363</v>
      </c>
      <c r="H39" s="4">
        <f t="shared" si="3"/>
        <v>1.3936384871709118</v>
      </c>
      <c r="J39" s="7">
        <f>+'J3-MK'!J39+'J3-Trans'!J39</f>
        <v>511096</v>
      </c>
      <c r="L39" s="3">
        <f t="shared" si="7"/>
        <v>3.3153761408544646</v>
      </c>
      <c r="M39" s="4">
        <f t="shared" si="4"/>
        <v>0.72722829450184712</v>
      </c>
      <c r="O39" s="7">
        <f>+'J3-MK'!O39+'J3-Trans'!O39</f>
        <v>5211109.2838162296</v>
      </c>
      <c r="Q39" s="3">
        <f t="shared" si="8"/>
        <v>4.4924373755133695</v>
      </c>
      <c r="R39" s="4">
        <f t="shared" si="5"/>
        <v>0.79072794233856492</v>
      </c>
    </row>
    <row r="40" spans="1:18" ht="23.1" customHeight="1">
      <c r="C40" s="8">
        <v>4</v>
      </c>
      <c r="E40" s="7">
        <f>+'J3-MK'!E40+'J3-Trans'!E40</f>
        <v>81886428.003288701</v>
      </c>
      <c r="G40" s="3">
        <f t="shared" si="6"/>
        <v>8.078474911397926</v>
      </c>
      <c r="H40" s="4">
        <f t="shared" si="3"/>
        <v>1.606846523462635</v>
      </c>
      <c r="J40" s="7">
        <f>+'J3-MK'!J40+'J3-Trans'!J40</f>
        <v>515260</v>
      </c>
      <c r="L40" s="3">
        <f t="shared" si="7"/>
        <v>3.2968134478714495</v>
      </c>
      <c r="M40" s="4">
        <f t="shared" si="4"/>
        <v>0.81471973954012622</v>
      </c>
      <c r="O40" s="7">
        <f>+'J3-MK'!O40+'J3-Trans'!O40</f>
        <v>5262909.8943007197</v>
      </c>
      <c r="Q40" s="3">
        <f t="shared" si="8"/>
        <v>3.9046964479723112</v>
      </c>
      <c r="R40" s="4">
        <f t="shared" si="5"/>
        <v>0.99404191436482936</v>
      </c>
    </row>
    <row r="41" spans="1:18" ht="23.1" customHeight="1">
      <c r="A41" s="8">
        <v>2024</v>
      </c>
      <c r="C41" s="8">
        <v>1</v>
      </c>
      <c r="E41" s="7">
        <f>+'J3-MK'!E41+'J3-Trans'!E41</f>
        <v>83001541.447037995</v>
      </c>
      <c r="G41" s="3">
        <f t="shared" si="6"/>
        <v>6.6535316796293431</v>
      </c>
      <c r="H41" s="4">
        <f t="shared" si="3"/>
        <v>1.3617805428080221</v>
      </c>
      <c r="J41" s="7">
        <f>+'J3-MK'!J41+'J3-Trans'!J41</f>
        <v>518757</v>
      </c>
      <c r="L41" s="3">
        <f t="shared" si="7"/>
        <v>3.1430622190321555</v>
      </c>
      <c r="M41" s="4">
        <f t="shared" si="4"/>
        <v>0.67868648837479117</v>
      </c>
      <c r="O41" s="7">
        <f>+'J3-MK'!O41+'J3-Trans'!O41</f>
        <v>5305578.9649126502</v>
      </c>
      <c r="Q41" s="3">
        <f t="shared" si="8"/>
        <v>3.5892386409883015</v>
      </c>
      <c r="R41" s="4">
        <f t="shared" si="5"/>
        <v>0.81075054425949755</v>
      </c>
    </row>
    <row r="42" spans="1:18" ht="23.1" customHeight="1">
      <c r="C42" s="8">
        <v>2</v>
      </c>
      <c r="E42" s="7">
        <f>+'J3-MK'!E42+'J3-Trans'!E42</f>
        <v>84341967.017325193</v>
      </c>
      <c r="G42" s="3">
        <f t="shared" si="6"/>
        <v>6.1122391627897343</v>
      </c>
      <c r="H42" s="4">
        <f t="shared" si="3"/>
        <v>1.614940574498247</v>
      </c>
      <c r="J42" s="7">
        <f>+'J3-MK'!J42+'J3-Trans'!J42</f>
        <v>522138</v>
      </c>
      <c r="L42" s="3">
        <f t="shared" si="7"/>
        <v>2.9033949145260474</v>
      </c>
      <c r="M42" s="4">
        <f t="shared" si="4"/>
        <v>0.65175024144252802</v>
      </c>
      <c r="O42" s="7">
        <f>+'J3-MK'!O42+'J3-Trans'!O42</f>
        <v>5357687.0029576104</v>
      </c>
      <c r="Q42" s="3">
        <f t="shared" si="8"/>
        <v>3.6257625209203281</v>
      </c>
      <c r="R42" s="4">
        <f t="shared" si="5"/>
        <v>0.98213669779614321</v>
      </c>
    </row>
    <row r="43" spans="1:18" ht="23.1" customHeight="1">
      <c r="C43" s="8">
        <v>3</v>
      </c>
      <c r="E43" s="7">
        <f>+'J3-MK'!E43+'J3-Trans'!E43</f>
        <v>85522701.921680599</v>
      </c>
      <c r="G43" s="3">
        <f t="shared" si="6"/>
        <v>6.1188314146399136</v>
      </c>
      <c r="H43" s="4">
        <f t="shared" si="3"/>
        <v>1.3999375946649018</v>
      </c>
      <c r="J43" s="7">
        <f>+'J3-MK'!J43+'J3-Trans'!J43</f>
        <v>526817</v>
      </c>
      <c r="L43" s="3">
        <f t="shared" si="7"/>
        <v>3.0759387668852778</v>
      </c>
      <c r="M43" s="4">
        <f t="shared" si="4"/>
        <v>0.89612324711092484</v>
      </c>
      <c r="O43" s="7">
        <f>+'J3-MK'!O43+'J3-Trans'!O43</f>
        <v>5412422.5540152807</v>
      </c>
      <c r="Q43" s="3">
        <f t="shared" si="8"/>
        <v>3.86315579341725</v>
      </c>
      <c r="R43" s="4">
        <f t="shared" si="5"/>
        <v>1.0216265158351723</v>
      </c>
    </row>
    <row r="44" spans="1:18" ht="23.1" customHeight="1">
      <c r="C44" s="8">
        <v>4</v>
      </c>
      <c r="E44" s="7">
        <f>+'J3-MK'!E44+'J3-Trans'!E44</f>
        <v>87239245.529485106</v>
      </c>
      <c r="G44" s="3">
        <f t="shared" si="6"/>
        <v>6.5368799894182983</v>
      </c>
      <c r="H44" s="4">
        <f t="shared" si="3"/>
        <v>2.007120412748975</v>
      </c>
      <c r="J44" s="7">
        <f>+'J3-MK'!J44+'J3-Trans'!J44</f>
        <v>531587</v>
      </c>
      <c r="L44" s="3">
        <f t="shared" si="7"/>
        <v>3.1686915343710043</v>
      </c>
      <c r="M44" s="4">
        <f t="shared" si="4"/>
        <v>0.90543775162912343</v>
      </c>
      <c r="O44" s="7">
        <f>+'J3-MK'!O44+'J3-Trans'!O44</f>
        <v>5481943.1068560407</v>
      </c>
      <c r="Q44" s="3">
        <f t="shared" si="8"/>
        <v>4.1618271441909993</v>
      </c>
      <c r="R44" s="4">
        <f t="shared" si="5"/>
        <v>1.2844627733136882</v>
      </c>
    </row>
    <row r="45" spans="1:18" ht="23.1" customHeight="1">
      <c r="A45" s="8">
        <v>2025</v>
      </c>
      <c r="C45" s="8" t="s">
        <v>20</v>
      </c>
      <c r="E45" s="7">
        <f>+'J3-MK'!E45+'J3-Trans'!E45</f>
        <v>87924079.71479176</v>
      </c>
      <c r="G45" s="3">
        <f t="shared" si="6"/>
        <v>5.9306588551668815</v>
      </c>
      <c r="H45" s="4">
        <f t="shared" si="3"/>
        <v>0.78500700132166923</v>
      </c>
      <c r="J45" s="7">
        <f>+'J3-MK'!J45+'J3-Trans'!J45</f>
        <v>534760</v>
      </c>
      <c r="L45" s="3">
        <f t="shared" si="7"/>
        <v>3.0848740354346926</v>
      </c>
      <c r="M45" s="4">
        <f t="shared" si="4"/>
        <v>0.59689194807246437</v>
      </c>
      <c r="O45" s="7">
        <f>+'J3-MK'!O45+'J3-Trans'!O45</f>
        <v>5522310.9068870833</v>
      </c>
      <c r="Q45" s="3">
        <f t="shared" si="8"/>
        <v>4.0849819295452061</v>
      </c>
      <c r="R45" s="4">
        <f t="shared" si="5"/>
        <v>0.73637758079896365</v>
      </c>
    </row>
    <row r="46" spans="1:18" ht="23.1" customHeight="1" thickBot="1">
      <c r="A46" s="27"/>
      <c r="B46" s="23"/>
      <c r="C46" s="27" t="s">
        <v>19</v>
      </c>
      <c r="D46" s="23"/>
      <c r="E46" s="24">
        <f>+'J3-MK'!E46+'J3-Trans'!E46</f>
        <v>89415169.564378381</v>
      </c>
      <c r="F46" s="23"/>
      <c r="G46" s="32">
        <f t="shared" si="6"/>
        <v>6.0150394002680407</v>
      </c>
      <c r="H46" s="33">
        <f t="shared" si="3"/>
        <v>1.695883373955609</v>
      </c>
      <c r="I46" s="23"/>
      <c r="J46" s="24">
        <f>+'J3-MK'!J46+'J3-Trans'!J46</f>
        <v>539283</v>
      </c>
      <c r="K46" s="23"/>
      <c r="L46" s="32">
        <f t="shared" si="7"/>
        <v>3.2836146765797602</v>
      </c>
      <c r="M46" s="33">
        <f t="shared" si="4"/>
        <v>0.84579998504001885</v>
      </c>
      <c r="N46" s="23"/>
      <c r="O46" s="24">
        <f>+'J3-MK'!O46+'J3-Trans'!O46</f>
        <v>5581115.8148440402</v>
      </c>
      <c r="P46" s="25"/>
      <c r="Q46" s="32">
        <f t="shared" si="8"/>
        <v>4.1702475669648242</v>
      </c>
      <c r="R46" s="33">
        <f t="shared" si="5"/>
        <v>1.0648605076476025</v>
      </c>
    </row>
  </sheetData>
  <sheetProtection algorithmName="SHA-512" hashValue="jE9+8pZZEGjheQv1KBZ9f00iZbToP/KQ87O5NLWZnPH6zw9Exx0LhRo2KRapMNcnk7J1Yai07Ecxc8Aq3HdcWw==" saltValue="88OPnEQdhDZEtQDR7Nkil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&amp;C&amp;"Arial,Bold"&amp;[15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7DCF-23D1-4AC6-8AB2-526F6E7B014A}">
  <sheetPr>
    <tabColor rgb="FF00B0F0"/>
  </sheetPr>
  <dimension ref="A2:S46"/>
  <sheetViews>
    <sheetView tabSelected="1"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84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85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138828491.98150149</v>
      </c>
      <c r="F14" s="5"/>
      <c r="G14" s="29"/>
      <c r="H14" s="5"/>
      <c r="I14" s="5"/>
      <c r="J14" s="34">
        <f>J24</f>
        <v>134332</v>
      </c>
      <c r="K14" s="5"/>
      <c r="L14" s="29"/>
      <c r="M14" s="5"/>
      <c r="N14" s="5"/>
      <c r="O14" s="34">
        <f>+O21+O22+O23+O24</f>
        <v>9282767.1149535403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146100766.15364769</v>
      </c>
      <c r="F15" s="5"/>
      <c r="G15" s="29">
        <f t="shared" ref="G15:G16" si="0">((E15/E14)-1)*100</f>
        <v>5.2383153258735993</v>
      </c>
      <c r="H15" s="5"/>
      <c r="I15" s="5"/>
      <c r="J15" s="34">
        <f>J28</f>
        <v>133583</v>
      </c>
      <c r="K15" s="5"/>
      <c r="L15" s="29">
        <f t="shared" ref="L15:L16" si="1">((J15/J14)-1)*100</f>
        <v>-0.55757377244438633</v>
      </c>
      <c r="M15" s="5"/>
      <c r="N15" s="5"/>
      <c r="O15" s="34">
        <f>+O25+O26+O27+O28</f>
        <v>8887021.2414627895</v>
      </c>
      <c r="P15" s="1"/>
      <c r="Q15" s="29">
        <f t="shared" ref="Q15:Q16" si="2">((O15/O14)-1)*100</f>
        <v>-4.2632317345680963</v>
      </c>
      <c r="R15" s="5"/>
    </row>
    <row r="16" spans="1:19" ht="23.1" customHeight="1">
      <c r="A16" s="8">
        <v>2021</v>
      </c>
      <c r="E16" s="34">
        <f>+E29+E30+E31+E32</f>
        <v>153347247.3145808</v>
      </c>
      <c r="F16" s="5"/>
      <c r="G16" s="29">
        <f t="shared" si="0"/>
        <v>4.9599200276008837</v>
      </c>
      <c r="H16" s="5"/>
      <c r="I16" s="5"/>
      <c r="J16" s="34">
        <f>J32</f>
        <v>138660</v>
      </c>
      <c r="K16" s="5"/>
      <c r="L16" s="29">
        <f t="shared" si="1"/>
        <v>3.800633314119306</v>
      </c>
      <c r="M16" s="5"/>
      <c r="N16" s="5"/>
      <c r="O16" s="34">
        <f>+O29+O30+O31+O32</f>
        <v>8277498.78594069</v>
      </c>
      <c r="P16" s="1"/>
      <c r="Q16" s="29">
        <f t="shared" si="2"/>
        <v>-6.8585686807897561</v>
      </c>
      <c r="R16" s="5"/>
    </row>
    <row r="17" spans="1:18" ht="23.1" customHeight="1">
      <c r="A17" s="8">
        <v>2022</v>
      </c>
      <c r="E17" s="34">
        <f>+E33+E34+E35+E36</f>
        <v>161886255.5393385</v>
      </c>
      <c r="F17" s="5"/>
      <c r="G17" s="29">
        <f>((E17/E16)-1)*100</f>
        <v>5.5684131109576152</v>
      </c>
      <c r="H17" s="5"/>
      <c r="I17" s="5"/>
      <c r="J17" s="34">
        <f>J36</f>
        <v>141433</v>
      </c>
      <c r="K17" s="5"/>
      <c r="L17" s="29">
        <f>((J17/J16)-1)*100</f>
        <v>1.9998557622962654</v>
      </c>
      <c r="M17" s="5"/>
      <c r="N17" s="5"/>
      <c r="O17" s="34">
        <f>+O33+O34+O35+O36</f>
        <v>8789676.4377699308</v>
      </c>
      <c r="P17" s="1"/>
      <c r="Q17" s="29">
        <f>((O17/O16)-1)*100</f>
        <v>6.1875895735457265</v>
      </c>
      <c r="R17" s="5"/>
    </row>
    <row r="18" spans="1:18" ht="23.1" customHeight="1">
      <c r="A18" s="8">
        <v>2023</v>
      </c>
      <c r="E18" s="34">
        <f>+E37+E38+E39+E40</f>
        <v>170490770.5399234</v>
      </c>
      <c r="F18" s="5"/>
      <c r="G18" s="29">
        <f>((E18/E17)-1)*100</f>
        <v>5.3151609269843192</v>
      </c>
      <c r="H18" s="5"/>
      <c r="I18" s="5"/>
      <c r="J18" s="34">
        <f>J40</f>
        <v>142770</v>
      </c>
      <c r="K18" s="5"/>
      <c r="L18" s="29">
        <f>((J18/J17)-1)*100</f>
        <v>0.94532393430104555</v>
      </c>
      <c r="M18" s="5"/>
      <c r="N18" s="5"/>
      <c r="O18" s="34">
        <f>+O37+O38+O39+O40</f>
        <v>9135462.6822437309</v>
      </c>
      <c r="P18" s="1"/>
      <c r="Q18" s="29">
        <f>((O18/O17)-1)*100</f>
        <v>3.934004248301215</v>
      </c>
      <c r="R18" s="5"/>
    </row>
    <row r="19" spans="1:18" ht="23.1" customHeight="1">
      <c r="A19" s="8">
        <v>2024</v>
      </c>
      <c r="E19" s="34">
        <f>+E41+E42+E43+E44</f>
        <v>176231649.58817852</v>
      </c>
      <c r="F19" s="5"/>
      <c r="G19" s="29">
        <f>((E19/E18)-1)*100</f>
        <v>3.3672667617575147</v>
      </c>
      <c r="H19" s="5"/>
      <c r="I19" s="5"/>
      <c r="J19" s="34">
        <f>J44</f>
        <v>145544</v>
      </c>
      <c r="K19" s="5"/>
      <c r="L19" s="29">
        <f>((J19/J18)-1)*100</f>
        <v>1.9429852209847942</v>
      </c>
      <c r="M19" s="5"/>
      <c r="N19" s="5"/>
      <c r="O19" s="34">
        <f>+O41+O42+O43+O44</f>
        <v>9344554.3459880091</v>
      </c>
      <c r="P19" s="1"/>
      <c r="Q19" s="29">
        <f>((O19/O18)-1)*100</f>
        <v>2.2887911758501467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33539495.7560886</v>
      </c>
      <c r="G21" s="3">
        <f>(E21/E16-1)*100</f>
        <v>-78.128400513584211</v>
      </c>
      <c r="H21" s="4">
        <f>(E21/E19-1)*100</f>
        <v>-80.96851738353223</v>
      </c>
      <c r="J21" s="7">
        <v>135815</v>
      </c>
      <c r="L21" s="3">
        <f>(J21/J16-1)*100</f>
        <v>-2.0517813356411341</v>
      </c>
      <c r="M21" s="4">
        <f>(J21/J19-1)*100</f>
        <v>-6.6845764854614469</v>
      </c>
      <c r="O21" s="7">
        <v>2177921.9972818801</v>
      </c>
      <c r="Q21" s="3">
        <f>(O21/O16-1)*100</f>
        <v>-73.688646128452788</v>
      </c>
      <c r="R21" s="4">
        <f>(O21/O19-1)*100</f>
        <v>-76.693142159134126</v>
      </c>
    </row>
    <row r="22" spans="1:18" ht="23.1" hidden="1" customHeight="1">
      <c r="C22" s="8">
        <v>2</v>
      </c>
      <c r="E22" s="7">
        <v>34806987.031759098</v>
      </c>
      <c r="G22" s="3">
        <f>(E22/E17-1)*100</f>
        <v>-78.499109195035416</v>
      </c>
      <c r="H22" s="4">
        <f t="shared" ref="H22:H46" si="3">(E22/E21-1)*100</f>
        <v>3.7791005711241388</v>
      </c>
      <c r="J22" s="7">
        <v>140338</v>
      </c>
      <c r="L22" s="3">
        <f>(J22/J17-1)*100</f>
        <v>-0.77421818104685958</v>
      </c>
      <c r="M22" s="4">
        <f t="shared" ref="M22:M46" si="4">(J22/J21-1)*100</f>
        <v>3.3302654345985339</v>
      </c>
      <c r="O22" s="7">
        <v>2347761.6878217198</v>
      </c>
      <c r="Q22" s="3">
        <f>(O22/O17-1)*100</f>
        <v>-73.289555031477576</v>
      </c>
      <c r="R22" s="4">
        <f t="shared" ref="R22:R46" si="5">(O22/O21-1)*100</f>
        <v>7.7982448752437206</v>
      </c>
    </row>
    <row r="23" spans="1:18" ht="23.1" hidden="1" customHeight="1">
      <c r="C23" s="8">
        <v>3</v>
      </c>
      <c r="E23" s="7">
        <v>34012294.663345098</v>
      </c>
      <c r="G23" s="3">
        <f>(E23/E18-1)*100</f>
        <v>-80.050360171619658</v>
      </c>
      <c r="H23" s="4">
        <f t="shared" si="3"/>
        <v>-2.2831403582530552</v>
      </c>
      <c r="J23" s="7">
        <v>139580</v>
      </c>
      <c r="L23" s="3">
        <f>(J23/J18-1)*100</f>
        <v>-2.2343629614064553</v>
      </c>
      <c r="M23" s="4">
        <f t="shared" si="4"/>
        <v>-0.54012455642805657</v>
      </c>
      <c r="O23" s="7">
        <v>2346945.8519377299</v>
      </c>
      <c r="Q23" s="3">
        <f>(O23/O18-1)*100</f>
        <v>-74.309502062775607</v>
      </c>
      <c r="R23" s="4">
        <f t="shared" si="5"/>
        <v>-3.4749518582821715E-2</v>
      </c>
    </row>
    <row r="24" spans="1:18" ht="23.1" hidden="1" customHeight="1">
      <c r="C24" s="8">
        <v>4</v>
      </c>
      <c r="E24" s="7">
        <v>36469714.530308701</v>
      </c>
      <c r="G24" s="3">
        <f>(E24/E19-1)*100</f>
        <v>-79.305808794542969</v>
      </c>
      <c r="H24" s="4">
        <f t="shared" si="3"/>
        <v>7.2250928415363624</v>
      </c>
      <c r="J24" s="7">
        <v>134332</v>
      </c>
      <c r="L24" s="3">
        <f>(J24/J19-1)*100</f>
        <v>-7.7035123399109562</v>
      </c>
      <c r="M24" s="4">
        <f t="shared" si="4"/>
        <v>-3.7598509815159775</v>
      </c>
      <c r="O24" s="7">
        <v>2410137.57791221</v>
      </c>
      <c r="Q24" s="3">
        <f>(O24/O19-1)*100</f>
        <v>-74.208105719381052</v>
      </c>
      <c r="R24" s="4">
        <f t="shared" si="5"/>
        <v>2.692508901400803</v>
      </c>
    </row>
    <row r="25" spans="1:18" ht="23.1" customHeight="1">
      <c r="A25" s="8">
        <v>2020</v>
      </c>
      <c r="C25" s="8">
        <v>1</v>
      </c>
      <c r="E25" s="7">
        <v>35712749.497622304</v>
      </c>
      <c r="G25" s="3">
        <f t="shared" ref="G25:G46" si="6">(E25/E21-1)*100</f>
        <v>6.4796851966362201</v>
      </c>
      <c r="H25" s="4">
        <f t="shared" si="3"/>
        <v>-2.0755990071085195</v>
      </c>
      <c r="J25" s="7">
        <v>134257</v>
      </c>
      <c r="L25" s="3">
        <f t="shared" ref="L25:L46" si="7">(J25/J21-1)*100</f>
        <v>-1.1471486949158782</v>
      </c>
      <c r="M25" s="4">
        <f t="shared" si="4"/>
        <v>-5.5831819670670857E-2</v>
      </c>
      <c r="O25" s="7">
        <v>2172231.91622162</v>
      </c>
      <c r="Q25" s="3">
        <f t="shared" ref="Q25:Q46" si="8">(O25/O21-1)*100</f>
        <v>-0.26126193074690329</v>
      </c>
      <c r="R25" s="4">
        <f t="shared" si="5"/>
        <v>-9.8710407186247231</v>
      </c>
    </row>
    <row r="26" spans="1:18" ht="23.1" customHeight="1">
      <c r="C26" s="8">
        <v>2</v>
      </c>
      <c r="E26" s="7">
        <v>36096108.867385201</v>
      </c>
      <c r="G26" s="3">
        <f t="shared" si="6"/>
        <v>3.7036294880963494</v>
      </c>
      <c r="H26" s="4">
        <f t="shared" si="3"/>
        <v>1.073452408889497</v>
      </c>
      <c r="J26" s="7">
        <v>137086</v>
      </c>
      <c r="L26" s="3">
        <f t="shared" si="7"/>
        <v>-2.3172626088443615</v>
      </c>
      <c r="M26" s="4">
        <f t="shared" si="4"/>
        <v>2.1071526996730094</v>
      </c>
      <c r="O26" s="7">
        <v>2183728.20984666</v>
      </c>
      <c r="Q26" s="3">
        <f t="shared" si="8"/>
        <v>-6.9868027417745227</v>
      </c>
      <c r="R26" s="4">
        <f t="shared" si="5"/>
        <v>0.52923877690909116</v>
      </c>
    </row>
    <row r="27" spans="1:18" ht="23.1" customHeight="1">
      <c r="C27" s="8">
        <v>3</v>
      </c>
      <c r="E27" s="7">
        <v>35553458.001425996</v>
      </c>
      <c r="G27" s="3">
        <f t="shared" si="6"/>
        <v>4.5311948321493434</v>
      </c>
      <c r="H27" s="4">
        <f t="shared" si="3"/>
        <v>-1.5033500368498709</v>
      </c>
      <c r="J27" s="7">
        <v>139758</v>
      </c>
      <c r="L27" s="3">
        <f t="shared" si="7"/>
        <v>0.12752543344318745</v>
      </c>
      <c r="M27" s="4">
        <f t="shared" si="4"/>
        <v>1.9491414148782527</v>
      </c>
      <c r="O27" s="7">
        <v>2278387.8175192801</v>
      </c>
      <c r="Q27" s="3">
        <f t="shared" si="8"/>
        <v>-2.9211596152440178</v>
      </c>
      <c r="R27" s="4">
        <f t="shared" si="5"/>
        <v>4.3347705655763402</v>
      </c>
    </row>
    <row r="28" spans="1:18" ht="23.1" customHeight="1">
      <c r="C28" s="8">
        <v>4</v>
      </c>
      <c r="E28" s="7">
        <v>38738449.787214197</v>
      </c>
      <c r="G28" s="3">
        <f t="shared" si="6"/>
        <v>6.2208747343498683</v>
      </c>
      <c r="H28" s="4">
        <f t="shared" si="3"/>
        <v>8.9583178819355744</v>
      </c>
      <c r="J28" s="7">
        <v>133583</v>
      </c>
      <c r="L28" s="3">
        <f t="shared" si="7"/>
        <v>-0.55757377244438633</v>
      </c>
      <c r="M28" s="4">
        <f t="shared" si="4"/>
        <v>-4.41835172226277</v>
      </c>
      <c r="O28" s="7">
        <v>2252673.2978752302</v>
      </c>
      <c r="Q28" s="3">
        <f t="shared" si="8"/>
        <v>-6.5334145851285275</v>
      </c>
      <c r="R28" s="4">
        <f t="shared" si="5"/>
        <v>-1.1286278589765275</v>
      </c>
    </row>
    <row r="29" spans="1:18" ht="23.1" customHeight="1">
      <c r="A29" s="8">
        <v>2021</v>
      </c>
      <c r="C29" s="8">
        <v>1</v>
      </c>
      <c r="E29" s="7">
        <v>37660335.800361797</v>
      </c>
      <c r="G29" s="3">
        <f t="shared" si="6"/>
        <v>5.4534762238599432</v>
      </c>
      <c r="H29" s="4">
        <f t="shared" si="3"/>
        <v>-2.7830591899633439</v>
      </c>
      <c r="J29" s="7">
        <v>133088</v>
      </c>
      <c r="L29" s="3">
        <f t="shared" si="7"/>
        <v>-0.8707181003597575</v>
      </c>
      <c r="M29" s="4">
        <f t="shared" si="4"/>
        <v>-0.37055613363975448</v>
      </c>
      <c r="O29" s="7">
        <v>2024357.29787523</v>
      </c>
      <c r="Q29" s="3">
        <f t="shared" si="8"/>
        <v>-6.8074968074128606</v>
      </c>
      <c r="R29" s="4">
        <f t="shared" si="5"/>
        <v>-10.135335657210154</v>
      </c>
    </row>
    <row r="30" spans="1:18" ht="23.1" customHeight="1">
      <c r="C30" s="8">
        <v>2</v>
      </c>
      <c r="E30" s="7">
        <v>37749505.537019499</v>
      </c>
      <c r="G30" s="3">
        <f t="shared" si="6"/>
        <v>4.5805399017073256</v>
      </c>
      <c r="H30" s="4">
        <f t="shared" si="3"/>
        <v>0.23677361011964493</v>
      </c>
      <c r="J30" s="7">
        <v>133690</v>
      </c>
      <c r="L30" s="3">
        <f t="shared" si="7"/>
        <v>-2.4772770377719078</v>
      </c>
      <c r="M30" s="4">
        <f t="shared" si="4"/>
        <v>0.45233229141621312</v>
      </c>
      <c r="O30" s="7">
        <v>2015575.16276899</v>
      </c>
      <c r="Q30" s="3">
        <f t="shared" si="8"/>
        <v>-7.7002736109489378</v>
      </c>
      <c r="R30" s="4">
        <f t="shared" si="5"/>
        <v>-0.43382337275429395</v>
      </c>
    </row>
    <row r="31" spans="1:18" ht="23.1" customHeight="1">
      <c r="C31" s="8">
        <v>3</v>
      </c>
      <c r="E31" s="7">
        <v>37885045.873829603</v>
      </c>
      <c r="G31" s="3">
        <f t="shared" si="6"/>
        <v>6.5579777705732312</v>
      </c>
      <c r="H31" s="4">
        <f t="shared" si="3"/>
        <v>0.35905195281877855</v>
      </c>
      <c r="J31" s="7">
        <v>138540</v>
      </c>
      <c r="L31" s="3">
        <f t="shared" si="7"/>
        <v>-0.87150646116859187</v>
      </c>
      <c r="M31" s="4">
        <f t="shared" si="4"/>
        <v>3.6277956466452155</v>
      </c>
      <c r="O31" s="7">
        <v>2102592.1628596899</v>
      </c>
      <c r="Q31" s="3">
        <f t="shared" si="8"/>
        <v>-7.7157915482096158</v>
      </c>
      <c r="R31" s="4">
        <f t="shared" si="5"/>
        <v>4.317229230546582</v>
      </c>
    </row>
    <row r="32" spans="1:18" ht="23.1" customHeight="1">
      <c r="C32" s="8">
        <v>4</v>
      </c>
      <c r="E32" s="7">
        <v>40052360.103369899</v>
      </c>
      <c r="G32" s="3">
        <f t="shared" si="6"/>
        <v>3.3917472778927982</v>
      </c>
      <c r="H32" s="4">
        <f t="shared" si="3"/>
        <v>5.7207644323784335</v>
      </c>
      <c r="J32" s="7">
        <v>138660</v>
      </c>
      <c r="L32" s="3">
        <f t="shared" si="7"/>
        <v>3.800633314119306</v>
      </c>
      <c r="M32" s="4">
        <f t="shared" si="4"/>
        <v>8.6617583369430484E-2</v>
      </c>
      <c r="O32" s="7">
        <v>2134974.1624367801</v>
      </c>
      <c r="Q32" s="3">
        <f t="shared" si="8"/>
        <v>-5.2248648549910186</v>
      </c>
      <c r="R32" s="4">
        <f t="shared" si="5"/>
        <v>1.5400989383051789</v>
      </c>
    </row>
    <row r="33" spans="1:18" ht="23.1" customHeight="1">
      <c r="A33" s="8">
        <v>2022</v>
      </c>
      <c r="C33" s="8">
        <v>1</v>
      </c>
      <c r="E33" s="7">
        <v>40161014.319899999</v>
      </c>
      <c r="G33" s="3">
        <f t="shared" si="6"/>
        <v>6.6400855605599274</v>
      </c>
      <c r="H33" s="4">
        <f t="shared" si="3"/>
        <v>0.27128043453539252</v>
      </c>
      <c r="J33" s="7">
        <v>139450</v>
      </c>
      <c r="L33" s="3">
        <f t="shared" si="7"/>
        <v>4.7802957441692717</v>
      </c>
      <c r="M33" s="4">
        <f t="shared" si="4"/>
        <v>0.56973892975624718</v>
      </c>
      <c r="O33" s="7">
        <v>2152001.9077846301</v>
      </c>
      <c r="Q33" s="3">
        <f t="shared" si="8"/>
        <v>6.305438770289018</v>
      </c>
      <c r="R33" s="4">
        <f t="shared" si="5"/>
        <v>0.79756212732875476</v>
      </c>
    </row>
    <row r="34" spans="1:18" ht="23.1" customHeight="1">
      <c r="C34" s="8">
        <v>2</v>
      </c>
      <c r="E34" s="7">
        <v>40212494.9108155</v>
      </c>
      <c r="G34" s="3">
        <f t="shared" si="6"/>
        <v>6.5245606233984788</v>
      </c>
      <c r="H34" s="4">
        <f t="shared" si="3"/>
        <v>0.12818548482225189</v>
      </c>
      <c r="J34" s="7">
        <v>139977</v>
      </c>
      <c r="L34" s="3">
        <f t="shared" si="7"/>
        <v>4.7026703567955686</v>
      </c>
      <c r="M34" s="4">
        <f t="shared" si="4"/>
        <v>0.37791323054858772</v>
      </c>
      <c r="O34" s="7">
        <v>2154786.6133493702</v>
      </c>
      <c r="Q34" s="3">
        <f t="shared" si="8"/>
        <v>6.9067853757997177</v>
      </c>
      <c r="R34" s="4">
        <f t="shared" si="5"/>
        <v>0.12940070148947935</v>
      </c>
    </row>
    <row r="35" spans="1:18" ht="23.1" customHeight="1">
      <c r="C35" s="8">
        <v>3</v>
      </c>
      <c r="E35" s="7">
        <v>40258937.918405697</v>
      </c>
      <c r="G35" s="3">
        <f t="shared" si="6"/>
        <v>6.2660397785500477</v>
      </c>
      <c r="H35" s="4">
        <f t="shared" si="3"/>
        <v>0.11549397194379196</v>
      </c>
      <c r="J35" s="7">
        <v>140992</v>
      </c>
      <c r="L35" s="3">
        <f t="shared" si="7"/>
        <v>1.7698859535152378</v>
      </c>
      <c r="M35" s="4">
        <f t="shared" si="4"/>
        <v>0.72511912671366918</v>
      </c>
      <c r="O35" s="7">
        <v>2222881.15083163</v>
      </c>
      <c r="Q35" s="3">
        <f t="shared" si="8"/>
        <v>5.7209852722145405</v>
      </c>
      <c r="R35" s="4">
        <f t="shared" si="5"/>
        <v>3.1601522424726136</v>
      </c>
    </row>
    <row r="36" spans="1:18" ht="23.1" customHeight="1">
      <c r="C36" s="8">
        <v>4</v>
      </c>
      <c r="E36" s="7">
        <v>41253808.390217297</v>
      </c>
      <c r="G36" s="3">
        <f t="shared" si="6"/>
        <v>2.9996941097768515</v>
      </c>
      <c r="H36" s="4">
        <f t="shared" si="3"/>
        <v>2.4711791300305652</v>
      </c>
      <c r="J36" s="7">
        <v>141433</v>
      </c>
      <c r="L36" s="3">
        <f t="shared" si="7"/>
        <v>1.9998557622962654</v>
      </c>
      <c r="M36" s="4">
        <f t="shared" si="4"/>
        <v>0.31278370403995392</v>
      </c>
      <c r="O36" s="7">
        <v>2260006.7658043001</v>
      </c>
      <c r="Q36" s="3">
        <f t="shared" si="8"/>
        <v>5.856398900154014</v>
      </c>
      <c r="R36" s="4">
        <f t="shared" si="5"/>
        <v>1.6701574422357535</v>
      </c>
    </row>
    <row r="37" spans="1:18" ht="23.1" customHeight="1">
      <c r="A37" s="8">
        <v>2023</v>
      </c>
      <c r="C37" s="8">
        <v>1</v>
      </c>
      <c r="E37" s="7">
        <v>42073114.065017298</v>
      </c>
      <c r="G37" s="3">
        <f t="shared" si="6"/>
        <v>4.7610842940534193</v>
      </c>
      <c r="H37" s="4">
        <f t="shared" si="3"/>
        <v>1.9860122174666595</v>
      </c>
      <c r="J37" s="7">
        <v>141774</v>
      </c>
      <c r="L37" s="3">
        <f t="shared" si="7"/>
        <v>1.6665471495159512</v>
      </c>
      <c r="M37" s="4">
        <f t="shared" si="4"/>
        <v>0.24110356140363276</v>
      </c>
      <c r="O37" s="7">
        <v>2273762.22798225</v>
      </c>
      <c r="Q37" s="3">
        <f t="shared" si="8"/>
        <v>5.6580024282118613</v>
      </c>
      <c r="R37" s="4">
        <f t="shared" si="5"/>
        <v>0.60864694681808107</v>
      </c>
    </row>
    <row r="38" spans="1:18" ht="23.1" customHeight="1">
      <c r="C38" s="8">
        <v>2</v>
      </c>
      <c r="E38" s="7">
        <v>42502655.674450703</v>
      </c>
      <c r="G38" s="3">
        <f t="shared" si="6"/>
        <v>5.6951471643686746</v>
      </c>
      <c r="H38" s="4">
        <f t="shared" si="3"/>
        <v>1.0209408525587493</v>
      </c>
      <c r="J38" s="7">
        <v>142084</v>
      </c>
      <c r="L38" s="3">
        <f t="shared" si="7"/>
        <v>1.5052472906263104</v>
      </c>
      <c r="M38" s="4">
        <f t="shared" si="4"/>
        <v>0.21865786392427644</v>
      </c>
      <c r="O38" s="7">
        <v>2275644.6251203301</v>
      </c>
      <c r="Q38" s="3">
        <f t="shared" si="8"/>
        <v>5.6088157881721834</v>
      </c>
      <c r="R38" s="4">
        <f t="shared" si="5"/>
        <v>8.2787774153092464E-2</v>
      </c>
    </row>
    <row r="39" spans="1:18" ht="23.1" customHeight="1">
      <c r="C39" s="8">
        <v>3</v>
      </c>
      <c r="E39" s="7">
        <v>42787067.7902169</v>
      </c>
      <c r="G39" s="3">
        <f t="shared" si="6"/>
        <v>6.2796735396623227</v>
      </c>
      <c r="H39" s="4">
        <f t="shared" si="3"/>
        <v>0.66916316463765391</v>
      </c>
      <c r="J39" s="7">
        <v>142387</v>
      </c>
      <c r="L39" s="3">
        <f t="shared" si="7"/>
        <v>0.98941783931003613</v>
      </c>
      <c r="M39" s="4">
        <f t="shared" si="4"/>
        <v>0.21325413135890869</v>
      </c>
      <c r="O39" s="7">
        <v>2286209.6208500299</v>
      </c>
      <c r="Q39" s="3">
        <f t="shared" si="8"/>
        <v>2.8489363902657328</v>
      </c>
      <c r="R39" s="4">
        <f t="shared" si="5"/>
        <v>0.46426386673363851</v>
      </c>
    </row>
    <row r="40" spans="1:18" ht="23.1" customHeight="1">
      <c r="C40" s="8">
        <v>4</v>
      </c>
      <c r="E40" s="7">
        <v>43127933.010238498</v>
      </c>
      <c r="G40" s="3">
        <f t="shared" si="6"/>
        <v>4.5429129894965614</v>
      </c>
      <c r="H40" s="4">
        <f t="shared" si="3"/>
        <v>0.79665477824477637</v>
      </c>
      <c r="J40" s="7">
        <v>142770</v>
      </c>
      <c r="L40" s="3">
        <f t="shared" si="7"/>
        <v>0.94532393430104555</v>
      </c>
      <c r="M40" s="4">
        <f t="shared" si="4"/>
        <v>0.26898523039322608</v>
      </c>
      <c r="O40" s="7">
        <v>2299846.2082911199</v>
      </c>
      <c r="Q40" s="3">
        <f t="shared" si="8"/>
        <v>1.76280191234921</v>
      </c>
      <c r="R40" s="4">
        <f t="shared" si="5"/>
        <v>0.59647143974574934</v>
      </c>
    </row>
    <row r="41" spans="1:18" ht="23.1" customHeight="1">
      <c r="A41" s="8">
        <v>2024</v>
      </c>
      <c r="C41" s="8">
        <v>1</v>
      </c>
      <c r="E41" s="7">
        <v>43388608.458674103</v>
      </c>
      <c r="G41" s="3">
        <f t="shared" si="6"/>
        <v>3.1266865381628817</v>
      </c>
      <c r="H41" s="4">
        <f t="shared" si="3"/>
        <v>0.60442370000370893</v>
      </c>
      <c r="J41" s="7">
        <v>143018</v>
      </c>
      <c r="L41" s="3">
        <f t="shared" si="7"/>
        <v>0.87745284748965702</v>
      </c>
      <c r="M41" s="4">
        <f t="shared" si="4"/>
        <v>0.17370596063599475</v>
      </c>
      <c r="O41" s="7">
        <v>2307859.2951722201</v>
      </c>
      <c r="Q41" s="3">
        <f t="shared" si="8"/>
        <v>1.4995880734736344</v>
      </c>
      <c r="R41" s="4">
        <f t="shared" si="5"/>
        <v>0.34841837911649964</v>
      </c>
    </row>
    <row r="42" spans="1:18" ht="23.1" customHeight="1">
      <c r="C42" s="8">
        <v>2</v>
      </c>
      <c r="E42" s="7">
        <v>43861938.725565597</v>
      </c>
      <c r="G42" s="3">
        <f t="shared" si="6"/>
        <v>3.19811322268031</v>
      </c>
      <c r="H42" s="4">
        <f t="shared" si="3"/>
        <v>1.0909090743076444</v>
      </c>
      <c r="J42" s="7">
        <v>143597</v>
      </c>
      <c r="L42" s="3">
        <f t="shared" si="7"/>
        <v>1.0648630387658065</v>
      </c>
      <c r="M42" s="4">
        <f t="shared" si="4"/>
        <v>0.40484414549217806</v>
      </c>
      <c r="O42" s="7">
        <v>2319822.9522912898</v>
      </c>
      <c r="Q42" s="3">
        <f t="shared" si="8"/>
        <v>1.9413544049578402</v>
      </c>
      <c r="R42" s="4">
        <f t="shared" si="5"/>
        <v>0.51838763065392701</v>
      </c>
    </row>
    <row r="43" spans="1:18" ht="23.1" customHeight="1">
      <c r="C43" s="8">
        <v>3</v>
      </c>
      <c r="E43" s="7">
        <v>44152770.230312303</v>
      </c>
      <c r="G43" s="3">
        <f t="shared" si="6"/>
        <v>3.1918579856684337</v>
      </c>
      <c r="H43" s="4">
        <f t="shared" si="3"/>
        <v>0.66306121707564447</v>
      </c>
      <c r="J43" s="7">
        <v>144703</v>
      </c>
      <c r="L43" s="3">
        <f t="shared" si="7"/>
        <v>1.6265529858765282</v>
      </c>
      <c r="M43" s="4">
        <f t="shared" si="4"/>
        <v>0.77021107683308276</v>
      </c>
      <c r="O43" s="7">
        <v>2342210.0590578602</v>
      </c>
      <c r="Q43" s="3">
        <f t="shared" si="8"/>
        <v>2.4494883451242178</v>
      </c>
      <c r="R43" s="4">
        <f t="shared" si="5"/>
        <v>0.96503514393020406</v>
      </c>
    </row>
    <row r="44" spans="1:18" ht="23.1" customHeight="1">
      <c r="C44" s="8">
        <v>4</v>
      </c>
      <c r="E44" s="7">
        <v>44828332.173626497</v>
      </c>
      <c r="G44" s="3">
        <f t="shared" si="6"/>
        <v>3.9426864324435096</v>
      </c>
      <c r="H44" s="4">
        <f t="shared" si="3"/>
        <v>1.5300556223092787</v>
      </c>
      <c r="J44" s="7">
        <v>145544</v>
      </c>
      <c r="L44" s="3">
        <f t="shared" si="7"/>
        <v>1.9429852209847942</v>
      </c>
      <c r="M44" s="4">
        <f t="shared" si="4"/>
        <v>0.58119043834612416</v>
      </c>
      <c r="O44" s="7">
        <v>2374662.03946664</v>
      </c>
      <c r="Q44" s="3">
        <f t="shared" si="8"/>
        <v>3.2530797453239835</v>
      </c>
      <c r="R44" s="4">
        <f t="shared" si="5"/>
        <v>1.3855281802449992</v>
      </c>
    </row>
    <row r="45" spans="1:18" ht="23.1" customHeight="1">
      <c r="A45" s="8">
        <v>2025</v>
      </c>
      <c r="C45" s="8" t="s">
        <v>20</v>
      </c>
      <c r="E45" s="7">
        <v>44834467.167484224</v>
      </c>
      <c r="G45" s="3">
        <f t="shared" si="6"/>
        <v>3.332346346592896</v>
      </c>
      <c r="H45" s="4">
        <f t="shared" si="3"/>
        <v>1.3685527790685548E-2</v>
      </c>
      <c r="J45" s="7">
        <v>145728</v>
      </c>
      <c r="L45" s="3">
        <f t="shared" si="7"/>
        <v>1.8948663804556176</v>
      </c>
      <c r="M45" s="4">
        <f t="shared" si="4"/>
        <v>0.12642225031604948</v>
      </c>
      <c r="O45" s="7">
        <v>2379509.6299829967</v>
      </c>
      <c r="Q45" s="3">
        <f t="shared" si="8"/>
        <v>3.1046231874127361</v>
      </c>
      <c r="R45" s="4">
        <f t="shared" si="5"/>
        <v>0.20413812305879464</v>
      </c>
    </row>
    <row r="46" spans="1:18" ht="23.1" customHeight="1" thickBot="1">
      <c r="A46" s="27"/>
      <c r="B46" s="23"/>
      <c r="C46" s="27" t="s">
        <v>19</v>
      </c>
      <c r="D46" s="23"/>
      <c r="E46" s="24">
        <v>45309120.564378373</v>
      </c>
      <c r="F46" s="23"/>
      <c r="G46" s="32">
        <f t="shared" si="6"/>
        <v>3.2994023539804518</v>
      </c>
      <c r="H46" s="33">
        <f t="shared" si="3"/>
        <v>1.0586796874846982</v>
      </c>
      <c r="I46" s="23"/>
      <c r="J46" s="24">
        <v>146214</v>
      </c>
      <c r="K46" s="23"/>
      <c r="L46" s="32">
        <f t="shared" si="7"/>
        <v>1.8224614720363297</v>
      </c>
      <c r="M46" s="33">
        <f t="shared" si="4"/>
        <v>0.33349802371540616</v>
      </c>
      <c r="N46" s="23"/>
      <c r="O46" s="24">
        <v>2393713.4922774802</v>
      </c>
      <c r="P46" s="25"/>
      <c r="Q46" s="32">
        <f t="shared" si="8"/>
        <v>3.1851801411486358</v>
      </c>
      <c r="R46" s="33">
        <f t="shared" si="5"/>
        <v>0.59692392564869579</v>
      </c>
    </row>
  </sheetData>
  <sheetProtection algorithmName="SHA-512" hashValue="uSUz7D1q0tDoz3BtGMgU9EIYTgKza8pot14F7leNLFH3UrZVLsTZSG/LueyN7vpt9vzKWHXtG3p97AGV8pf2Kw==" saltValue="iCnPiky63uQVeTUaxuGQd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5962-051E-44A8-9FB0-6368511A7085}">
  <sheetPr>
    <tabColor rgb="FF00B0F0"/>
  </sheetPr>
  <dimension ref="A2:S46"/>
  <sheetViews>
    <sheetView view="pageBreakPreview" zoomScale="110" zoomScaleNormal="100" zoomScaleSheetLayoutView="11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86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87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123741434.34701431</v>
      </c>
      <c r="F14" s="5"/>
      <c r="G14" s="29"/>
      <c r="H14" s="5"/>
      <c r="I14" s="5"/>
      <c r="J14" s="34">
        <f>J24</f>
        <v>342724</v>
      </c>
      <c r="K14" s="5"/>
      <c r="L14" s="29"/>
      <c r="M14" s="5"/>
      <c r="N14" s="5"/>
      <c r="O14" s="34">
        <f>+O21+O22+O23+O24</f>
        <v>11838587.21929954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91484297.793524012</v>
      </c>
      <c r="F15" s="5"/>
      <c r="G15" s="29">
        <f t="shared" ref="G15:G16" si="0">((E15/E14)-1)*100</f>
        <v>-26.068177343920219</v>
      </c>
      <c r="H15" s="5"/>
      <c r="I15" s="5"/>
      <c r="J15" s="34">
        <f>J28</f>
        <v>318908</v>
      </c>
      <c r="K15" s="5"/>
      <c r="L15" s="29">
        <f t="shared" ref="L15:L16" si="1">((J15/J14)-1)*100</f>
        <v>-6.9490318740444206</v>
      </c>
      <c r="M15" s="5"/>
      <c r="N15" s="5"/>
      <c r="O15" s="34">
        <f>+O25+O26+O27+O28</f>
        <v>9884909.1421218198</v>
      </c>
      <c r="P15" s="1"/>
      <c r="Q15" s="29">
        <f t="shared" ref="Q15:Q16" si="2">((O15/O14)-1)*100</f>
        <v>-16.502628573727019</v>
      </c>
      <c r="R15" s="5"/>
    </row>
    <row r="16" spans="1:19" ht="23.1" customHeight="1">
      <c r="A16" s="8">
        <v>2021</v>
      </c>
      <c r="E16" s="34">
        <f>+E29+E30+E31+E32</f>
        <v>92224072.546361789</v>
      </c>
      <c r="F16" s="5"/>
      <c r="G16" s="29">
        <f t="shared" si="0"/>
        <v>0.80863576666174719</v>
      </c>
      <c r="H16" s="5"/>
      <c r="I16" s="5"/>
      <c r="J16" s="34">
        <f>J32</f>
        <v>332415</v>
      </c>
      <c r="K16" s="5"/>
      <c r="L16" s="29">
        <f t="shared" si="1"/>
        <v>4.2353907710060534</v>
      </c>
      <c r="M16" s="5"/>
      <c r="N16" s="5"/>
      <c r="O16" s="34">
        <f>+O29+O30+O31+O32</f>
        <v>9662962.48599918</v>
      </c>
      <c r="P16" s="1"/>
      <c r="Q16" s="29">
        <f t="shared" si="2"/>
        <v>-2.2453080036606066</v>
      </c>
      <c r="R16" s="5"/>
    </row>
    <row r="17" spans="1:18" ht="23.1" customHeight="1">
      <c r="A17" s="8">
        <v>2022</v>
      </c>
      <c r="E17" s="34">
        <f>+E33+E34+E35+E36</f>
        <v>128934650.47608861</v>
      </c>
      <c r="F17" s="5"/>
      <c r="G17" s="29">
        <f>((E17/E16)-1)*100</f>
        <v>39.805852112280249</v>
      </c>
      <c r="H17" s="5"/>
      <c r="I17" s="5"/>
      <c r="J17" s="34">
        <f>J36</f>
        <v>357382</v>
      </c>
      <c r="K17" s="5"/>
      <c r="L17" s="29">
        <f>((J17/J16)-1)*100</f>
        <v>7.5107922326008048</v>
      </c>
      <c r="M17" s="5"/>
      <c r="N17" s="5"/>
      <c r="O17" s="34">
        <f>+O33+O34+O35+O36</f>
        <v>10954578.585111771</v>
      </c>
      <c r="P17" s="1"/>
      <c r="Q17" s="29">
        <f>((O17/O16)-1)*100</f>
        <v>13.366667841089463</v>
      </c>
      <c r="R17" s="5"/>
    </row>
    <row r="18" spans="1:18" ht="23.1" customHeight="1">
      <c r="A18" s="8">
        <v>2023</v>
      </c>
      <c r="E18" s="34">
        <f>+E37+E38+E39+E40</f>
        <v>149294364.20197809</v>
      </c>
      <c r="F18" s="5"/>
      <c r="G18" s="29">
        <f>((E18/E17)-1)*100</f>
        <v>15.790723169226917</v>
      </c>
      <c r="H18" s="5"/>
      <c r="I18" s="5"/>
      <c r="J18" s="34">
        <f>J40</f>
        <v>372490</v>
      </c>
      <c r="K18" s="5"/>
      <c r="L18" s="29">
        <f>((J18/J17)-1)*100</f>
        <v>4.2274093267148372</v>
      </c>
      <c r="M18" s="5"/>
      <c r="N18" s="5"/>
      <c r="O18" s="34">
        <f>+O37+O38+O39+O40</f>
        <v>11630530.58535444</v>
      </c>
      <c r="P18" s="1"/>
      <c r="Q18" s="29">
        <f>((O18/O17)-1)*100</f>
        <v>6.1704975229384562</v>
      </c>
      <c r="R18" s="5"/>
    </row>
    <row r="19" spans="1:18" ht="23.1" customHeight="1">
      <c r="A19" s="8">
        <v>2024</v>
      </c>
      <c r="E19" s="34">
        <f>+E41+E42+E43+E44</f>
        <v>163873806.32735041</v>
      </c>
      <c r="F19" s="5"/>
      <c r="G19" s="29">
        <f>((E19/E18)-1)*100</f>
        <v>9.7655676443673567</v>
      </c>
      <c r="H19" s="5"/>
      <c r="I19" s="5"/>
      <c r="J19" s="34">
        <f>J44</f>
        <v>386043</v>
      </c>
      <c r="K19" s="5"/>
      <c r="L19" s="29">
        <f>((J19/J18)-1)*100</f>
        <v>3.6384869392466879</v>
      </c>
      <c r="M19" s="5"/>
      <c r="N19" s="5"/>
      <c r="O19" s="34">
        <f>+O41+O42+O43+O44</f>
        <v>12213077.28275357</v>
      </c>
      <c r="P19" s="1"/>
      <c r="Q19" s="29">
        <f>((O19/O18)-1)*100</f>
        <v>5.0087714668210603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29525588.9827956</v>
      </c>
      <c r="G21" s="3">
        <f>(E21/E16-1)*100</f>
        <v>-67.984943445267135</v>
      </c>
      <c r="H21" s="4">
        <f>(E21/E19-1)*100</f>
        <v>-81.982728268472641</v>
      </c>
      <c r="J21" s="7">
        <v>338059</v>
      </c>
      <c r="L21" s="3">
        <f>(J21/J16-1)*100</f>
        <v>1.6978776529338324</v>
      </c>
      <c r="M21" s="4">
        <f>(J21/J19-1)*100</f>
        <v>-12.429703426820327</v>
      </c>
      <c r="O21" s="7">
        <v>2883130.26836329</v>
      </c>
      <c r="Q21" s="3">
        <f>(O21/O16-1)*100</f>
        <v>-70.163081223375301</v>
      </c>
      <c r="R21" s="4">
        <f>(O21/O19-1)*100</f>
        <v>-76.393089132133468</v>
      </c>
    </row>
    <row r="22" spans="1:18" ht="23.1" hidden="1" customHeight="1">
      <c r="C22" s="8">
        <v>2</v>
      </c>
      <c r="E22" s="7">
        <v>31091084.900402799</v>
      </c>
      <c r="G22" s="3">
        <f>(E22/E17-1)*100</f>
        <v>-75.886168081582724</v>
      </c>
      <c r="H22" s="4">
        <f t="shared" ref="H22:H46" si="3">(E22/E21-1)*100</f>
        <v>5.3021666003662205</v>
      </c>
      <c r="J22" s="7">
        <v>340944</v>
      </c>
      <c r="L22" s="3">
        <f>(J22/J17-1)*100</f>
        <v>-4.5995601345339203</v>
      </c>
      <c r="M22" s="4">
        <f t="shared" ref="M22:M46" si="4">(J22/J21-1)*100</f>
        <v>0.85340132935374236</v>
      </c>
      <c r="O22" s="7">
        <v>2936343.8825428998</v>
      </c>
      <c r="Q22" s="3">
        <f>(O22/O17-1)*100</f>
        <v>-73.195282139527961</v>
      </c>
      <c r="R22" s="4">
        <f t="shared" ref="R22:R46" si="5">(O22/O21-1)*100</f>
        <v>1.8456888599008181</v>
      </c>
    </row>
    <row r="23" spans="1:18" ht="23.1" hidden="1" customHeight="1">
      <c r="C23" s="8">
        <v>3</v>
      </c>
      <c r="E23" s="7">
        <v>30509257.031860601</v>
      </c>
      <c r="G23" s="3">
        <f>(E23/E18-1)*100</f>
        <v>-79.564361190094829</v>
      </c>
      <c r="H23" s="4">
        <f t="shared" si="3"/>
        <v>-1.8713656033748083</v>
      </c>
      <c r="J23" s="7">
        <v>336714</v>
      </c>
      <c r="L23" s="3">
        <f>(J23/J18-1)*100</f>
        <v>-9.6045531423662354</v>
      </c>
      <c r="M23" s="4">
        <f t="shared" si="4"/>
        <v>-1.2406729550893947</v>
      </c>
      <c r="O23" s="7">
        <v>2916615.3670425601</v>
      </c>
      <c r="Q23" s="3">
        <f>(O23/O18-1)*100</f>
        <v>-74.922766028273372</v>
      </c>
      <c r="R23" s="4">
        <f t="shared" si="5"/>
        <v>-0.67187346882731092</v>
      </c>
    </row>
    <row r="24" spans="1:18" ht="23.1" hidden="1" customHeight="1">
      <c r="C24" s="8">
        <v>4</v>
      </c>
      <c r="E24" s="7">
        <v>32615503.4319553</v>
      </c>
      <c r="G24" s="3">
        <f>(E24/E19-1)*100</f>
        <v>-80.097183214989627</v>
      </c>
      <c r="H24" s="4">
        <f t="shared" si="3"/>
        <v>6.9036305862681724</v>
      </c>
      <c r="J24" s="7">
        <v>342724</v>
      </c>
      <c r="L24" s="3">
        <f>(J24/J19-1)*100</f>
        <v>-11.221288820157337</v>
      </c>
      <c r="M24" s="4">
        <f t="shared" si="4"/>
        <v>1.7848975688566471</v>
      </c>
      <c r="O24" s="7">
        <v>3102497.70135079</v>
      </c>
      <c r="Q24" s="3">
        <f>(O24/O19-1)*100</f>
        <v>-74.596920747141155</v>
      </c>
      <c r="R24" s="4">
        <f t="shared" si="5"/>
        <v>6.3732206998797336</v>
      </c>
    </row>
    <row r="25" spans="1:18" ht="23.1" customHeight="1">
      <c r="A25" s="8">
        <v>2020</v>
      </c>
      <c r="C25" s="8">
        <v>1</v>
      </c>
      <c r="E25" s="7">
        <v>28214519.162223801</v>
      </c>
      <c r="G25" s="3">
        <f t="shared" ref="G25:G46" si="6">(E25/E21-1)*100</f>
        <v>-4.4404527250438637</v>
      </c>
      <c r="H25" s="4">
        <f t="shared" si="3"/>
        <v>-13.493534689455689</v>
      </c>
      <c r="J25" s="7">
        <v>341134</v>
      </c>
      <c r="L25" s="3">
        <f t="shared" ref="L25:L46" si="7">(J25/J21-1)*100</f>
        <v>0.90960453648623041</v>
      </c>
      <c r="M25" s="4">
        <f t="shared" si="4"/>
        <v>-0.46393015954528938</v>
      </c>
      <c r="O25" s="7">
        <v>2783147.3506954499</v>
      </c>
      <c r="Q25" s="3">
        <f t="shared" ref="Q25:Q46" si="8">(O25/O21-1)*100</f>
        <v>-3.4678598731717747</v>
      </c>
      <c r="R25" s="4">
        <f t="shared" si="5"/>
        <v>-10.293330773985709</v>
      </c>
    </row>
    <row r="26" spans="1:18" ht="23.1" customHeight="1">
      <c r="C26" s="8">
        <v>2</v>
      </c>
      <c r="E26" s="7">
        <v>15769470.9057774</v>
      </c>
      <c r="G26" s="3">
        <f t="shared" si="6"/>
        <v>-49.279766350086099</v>
      </c>
      <c r="H26" s="4">
        <f t="shared" si="3"/>
        <v>-44.108666835297264</v>
      </c>
      <c r="J26" s="7">
        <v>325551</v>
      </c>
      <c r="L26" s="3">
        <f t="shared" si="7"/>
        <v>-4.5148176826692925</v>
      </c>
      <c r="M26" s="4">
        <f t="shared" si="4"/>
        <v>-4.5679996716832649</v>
      </c>
      <c r="O26" s="7">
        <v>2063844.04509167</v>
      </c>
      <c r="Q26" s="3">
        <f t="shared" si="8"/>
        <v>-29.713816649282819</v>
      </c>
      <c r="R26" s="4">
        <f t="shared" si="5"/>
        <v>-25.84495949968445</v>
      </c>
    </row>
    <row r="27" spans="1:18" ht="23.1" customHeight="1">
      <c r="C27" s="8">
        <v>3</v>
      </c>
      <c r="E27" s="7">
        <v>24328117.0330621</v>
      </c>
      <c r="G27" s="3">
        <f t="shared" si="6"/>
        <v>-20.259883721008286</v>
      </c>
      <c r="H27" s="4">
        <f t="shared" si="3"/>
        <v>54.273514808598321</v>
      </c>
      <c r="J27" s="7">
        <v>321436</v>
      </c>
      <c r="L27" s="3">
        <f t="shared" si="7"/>
        <v>-4.5373818730435893</v>
      </c>
      <c r="M27" s="4">
        <f t="shared" si="4"/>
        <v>-1.2640108615854406</v>
      </c>
      <c r="O27" s="7">
        <v>2534677.7477277601</v>
      </c>
      <c r="Q27" s="3">
        <f t="shared" si="8"/>
        <v>-13.095234415571355</v>
      </c>
      <c r="R27" s="4">
        <f t="shared" si="5"/>
        <v>22.813434171823623</v>
      </c>
    </row>
    <row r="28" spans="1:18" ht="23.1" customHeight="1">
      <c r="C28" s="8">
        <v>4</v>
      </c>
      <c r="E28" s="7">
        <v>23172190.692460701</v>
      </c>
      <c r="G28" s="3">
        <f t="shared" si="6"/>
        <v>-28.953447734436743</v>
      </c>
      <c r="H28" s="4">
        <f t="shared" si="3"/>
        <v>-4.7514007723264644</v>
      </c>
      <c r="J28" s="7">
        <v>318908</v>
      </c>
      <c r="L28" s="3">
        <f t="shared" si="7"/>
        <v>-6.9490318740444206</v>
      </c>
      <c r="M28" s="4">
        <f t="shared" si="4"/>
        <v>-0.78647071267686774</v>
      </c>
      <c r="O28" s="7">
        <v>2503239.9986069398</v>
      </c>
      <c r="Q28" s="3">
        <f t="shared" si="8"/>
        <v>-19.315331079308795</v>
      </c>
      <c r="R28" s="4">
        <f t="shared" si="5"/>
        <v>-1.2403055634588322</v>
      </c>
    </row>
    <row r="29" spans="1:18" ht="23.1" customHeight="1">
      <c r="A29" s="8">
        <v>2021</v>
      </c>
      <c r="C29" s="8">
        <v>1</v>
      </c>
      <c r="E29" s="7">
        <v>22183321.6736532</v>
      </c>
      <c r="G29" s="3">
        <f t="shared" si="6"/>
        <v>-21.376219292957941</v>
      </c>
      <c r="H29" s="4">
        <f t="shared" si="3"/>
        <v>-4.2674817928597397</v>
      </c>
      <c r="J29" s="7">
        <v>319567</v>
      </c>
      <c r="L29" s="3">
        <f t="shared" si="7"/>
        <v>-6.3221490675218543</v>
      </c>
      <c r="M29" s="4">
        <f t="shared" si="4"/>
        <v>0.20664266810490606</v>
      </c>
      <c r="O29" s="7">
        <v>2412506.1467888001</v>
      </c>
      <c r="Q29" s="3">
        <f t="shared" si="8"/>
        <v>-13.317340305896286</v>
      </c>
      <c r="R29" s="4">
        <f t="shared" si="5"/>
        <v>-3.6246565198955527</v>
      </c>
    </row>
    <row r="30" spans="1:18" ht="23.1" customHeight="1">
      <c r="C30" s="8">
        <v>2</v>
      </c>
      <c r="E30" s="7">
        <v>21758118.610633198</v>
      </c>
      <c r="G30" s="3">
        <f t="shared" si="6"/>
        <v>37.976212015215815</v>
      </c>
      <c r="H30" s="4">
        <f t="shared" si="3"/>
        <v>-1.9167691352779181</v>
      </c>
      <c r="J30" s="7">
        <v>317650</v>
      </c>
      <c r="L30" s="3">
        <f t="shared" si="7"/>
        <v>-2.4269622885507935</v>
      </c>
      <c r="M30" s="4">
        <f t="shared" si="4"/>
        <v>-0.59987420478334608</v>
      </c>
      <c r="O30" s="7">
        <v>2352808.1810957701</v>
      </c>
      <c r="Q30" s="3">
        <f t="shared" si="8"/>
        <v>14.0012583165539</v>
      </c>
      <c r="R30" s="4">
        <f t="shared" si="5"/>
        <v>-2.4745207705477501</v>
      </c>
    </row>
    <row r="31" spans="1:18" ht="23.1" customHeight="1">
      <c r="C31" s="8">
        <v>3</v>
      </c>
      <c r="E31" s="7">
        <v>21339913.475667998</v>
      </c>
      <c r="G31" s="3">
        <f t="shared" si="6"/>
        <v>-12.282921663575975</v>
      </c>
      <c r="H31" s="4">
        <f t="shared" si="3"/>
        <v>-1.9220647816526881</v>
      </c>
      <c r="J31" s="7">
        <v>313377</v>
      </c>
      <c r="L31" s="3">
        <f t="shared" si="7"/>
        <v>-2.5071865005786509</v>
      </c>
      <c r="M31" s="4">
        <f t="shared" si="4"/>
        <v>-1.3451912482291828</v>
      </c>
      <c r="O31" s="7">
        <v>2335651.5832945802</v>
      </c>
      <c r="Q31" s="3">
        <f t="shared" si="8"/>
        <v>-7.8521289190154109</v>
      </c>
      <c r="R31" s="4">
        <f t="shared" si="5"/>
        <v>-0.72919662295629628</v>
      </c>
    </row>
    <row r="32" spans="1:18" ht="23.1" customHeight="1">
      <c r="C32" s="8">
        <v>4</v>
      </c>
      <c r="E32" s="7">
        <v>26942718.7864074</v>
      </c>
      <c r="G32" s="3">
        <f t="shared" si="6"/>
        <v>16.27178087729737</v>
      </c>
      <c r="H32" s="4">
        <f t="shared" si="3"/>
        <v>26.255051676417441</v>
      </c>
      <c r="J32" s="7">
        <v>332415</v>
      </c>
      <c r="L32" s="3">
        <f t="shared" si="7"/>
        <v>4.2353907710060534</v>
      </c>
      <c r="M32" s="4">
        <f t="shared" si="4"/>
        <v>6.0751108090255412</v>
      </c>
      <c r="O32" s="7">
        <v>2561996.57482003</v>
      </c>
      <c r="Q32" s="3">
        <f t="shared" si="8"/>
        <v>2.3472210513489911</v>
      </c>
      <c r="R32" s="4">
        <f t="shared" si="5"/>
        <v>9.6908714101174418</v>
      </c>
    </row>
    <row r="33" spans="1:18" ht="23.1" customHeight="1">
      <c r="A33" s="8">
        <v>2022</v>
      </c>
      <c r="C33" s="8">
        <v>1</v>
      </c>
      <c r="E33" s="7">
        <v>29328704.1459422</v>
      </c>
      <c r="G33" s="3">
        <f t="shared" si="6"/>
        <v>32.210606587269865</v>
      </c>
      <c r="H33" s="4">
        <f t="shared" si="3"/>
        <v>8.8557705643965257</v>
      </c>
      <c r="J33" s="7">
        <v>342545</v>
      </c>
      <c r="L33" s="3">
        <f t="shared" si="7"/>
        <v>7.1903544483629345</v>
      </c>
      <c r="M33" s="4">
        <f t="shared" si="4"/>
        <v>3.0473955748085979</v>
      </c>
      <c r="O33" s="7">
        <v>2661186.2708314601</v>
      </c>
      <c r="Q33" s="3">
        <f t="shared" si="8"/>
        <v>10.307958152714725</v>
      </c>
      <c r="R33" s="4">
        <f t="shared" si="5"/>
        <v>3.8715780101461705</v>
      </c>
    </row>
    <row r="34" spans="1:18" ht="23.1" customHeight="1">
      <c r="C34" s="8">
        <v>2</v>
      </c>
      <c r="E34" s="7">
        <v>31947430.367484801</v>
      </c>
      <c r="G34" s="3">
        <f t="shared" si="6"/>
        <v>46.829930193836169</v>
      </c>
      <c r="H34" s="4">
        <f t="shared" si="3"/>
        <v>8.9288848512078403</v>
      </c>
      <c r="J34" s="7">
        <v>350378</v>
      </c>
      <c r="L34" s="3">
        <f t="shared" si="7"/>
        <v>10.303163859593889</v>
      </c>
      <c r="M34" s="4">
        <f t="shared" si="4"/>
        <v>2.2867068560335158</v>
      </c>
      <c r="O34" s="7">
        <v>2724080</v>
      </c>
      <c r="Q34" s="3">
        <f t="shared" si="8"/>
        <v>15.779944233758902</v>
      </c>
      <c r="R34" s="4">
        <f t="shared" si="5"/>
        <v>2.3633719239386286</v>
      </c>
    </row>
    <row r="35" spans="1:18" ht="23.1" customHeight="1">
      <c r="C35" s="8">
        <v>3</v>
      </c>
      <c r="E35" s="7">
        <v>33146610.5320476</v>
      </c>
      <c r="G35" s="3">
        <f t="shared" si="6"/>
        <v>55.326827214373317</v>
      </c>
      <c r="H35" s="4">
        <f t="shared" si="3"/>
        <v>3.7536044394459012</v>
      </c>
      <c r="J35" s="7">
        <v>353703</v>
      </c>
      <c r="L35" s="3">
        <f t="shared" si="7"/>
        <v>12.868206664815851</v>
      </c>
      <c r="M35" s="4">
        <f t="shared" si="4"/>
        <v>0.94897510688456421</v>
      </c>
      <c r="O35" s="7">
        <v>2764187.21000019</v>
      </c>
      <c r="Q35" s="3">
        <f t="shared" si="8"/>
        <v>18.347583593830976</v>
      </c>
      <c r="R35" s="4">
        <f t="shared" si="5"/>
        <v>1.4723212974725453</v>
      </c>
    </row>
    <row r="36" spans="1:18" ht="23.1" customHeight="1">
      <c r="C36" s="8">
        <v>4</v>
      </c>
      <c r="E36" s="7">
        <v>34511905.430614002</v>
      </c>
      <c r="G36" s="3">
        <f t="shared" si="6"/>
        <v>28.093625978181748</v>
      </c>
      <c r="H36" s="4">
        <f t="shared" si="3"/>
        <v>4.1189577958397061</v>
      </c>
      <c r="J36" s="7">
        <v>357382</v>
      </c>
      <c r="L36" s="3">
        <f t="shared" si="7"/>
        <v>7.5107922326008048</v>
      </c>
      <c r="M36" s="4">
        <f t="shared" si="4"/>
        <v>1.0401381950393418</v>
      </c>
      <c r="O36" s="7">
        <v>2805125.1042801202</v>
      </c>
      <c r="Q36" s="3">
        <f t="shared" si="8"/>
        <v>9.4898069673324592</v>
      </c>
      <c r="R36" s="4">
        <f t="shared" si="5"/>
        <v>1.481010191054577</v>
      </c>
    </row>
    <row r="37" spans="1:18" ht="23.1" customHeight="1">
      <c r="A37" s="8">
        <v>2023</v>
      </c>
      <c r="C37" s="8">
        <v>1</v>
      </c>
      <c r="E37" s="7">
        <v>35750414.270042203</v>
      </c>
      <c r="G37" s="3">
        <f t="shared" si="6"/>
        <v>21.895649027468146</v>
      </c>
      <c r="H37" s="4">
        <f t="shared" si="3"/>
        <v>3.5886423075602636</v>
      </c>
      <c r="J37" s="7">
        <v>361175</v>
      </c>
      <c r="L37" s="3">
        <f t="shared" si="7"/>
        <v>5.4387014844764936</v>
      </c>
      <c r="M37" s="4">
        <f t="shared" si="4"/>
        <v>1.0613293338780361</v>
      </c>
      <c r="O37" s="7">
        <v>2847985.00611059</v>
      </c>
      <c r="Q37" s="3">
        <f t="shared" si="8"/>
        <v>7.0193784376005652</v>
      </c>
      <c r="R37" s="4">
        <f t="shared" si="5"/>
        <v>1.5279140942795477</v>
      </c>
    </row>
    <row r="38" spans="1:18" ht="23.1" customHeight="1">
      <c r="C38" s="8">
        <v>2</v>
      </c>
      <c r="E38" s="7">
        <v>36981075.592339203</v>
      </c>
      <c r="G38" s="3">
        <f t="shared" si="6"/>
        <v>15.756025342111734</v>
      </c>
      <c r="H38" s="4">
        <f t="shared" si="3"/>
        <v>3.4423694030540464</v>
      </c>
      <c r="J38" s="7">
        <v>365322</v>
      </c>
      <c r="L38" s="3">
        <f t="shared" si="7"/>
        <v>4.2651079691076399</v>
      </c>
      <c r="M38" s="4">
        <f t="shared" si="4"/>
        <v>1.1481968574790669</v>
      </c>
      <c r="O38" s="7">
        <v>2894582.23026805</v>
      </c>
      <c r="Q38" s="3">
        <f t="shared" si="8"/>
        <v>6.2590757344883396</v>
      </c>
      <c r="R38" s="4">
        <f t="shared" si="5"/>
        <v>1.6361471025121865</v>
      </c>
    </row>
    <row r="39" spans="1:18" ht="23.1" customHeight="1">
      <c r="C39" s="8">
        <v>3</v>
      </c>
      <c r="E39" s="7">
        <v>37804379.346546501</v>
      </c>
      <c r="G39" s="3">
        <f t="shared" si="6"/>
        <v>14.052021427637573</v>
      </c>
      <c r="H39" s="4">
        <f t="shared" si="3"/>
        <v>2.2262839601610906</v>
      </c>
      <c r="J39" s="7">
        <v>368709</v>
      </c>
      <c r="L39" s="3">
        <f t="shared" si="7"/>
        <v>4.242542472074029</v>
      </c>
      <c r="M39" s="4">
        <f t="shared" si="4"/>
        <v>0.92712730139439259</v>
      </c>
      <c r="O39" s="7">
        <v>2924899.6629662002</v>
      </c>
      <c r="Q39" s="3">
        <f t="shared" si="8"/>
        <v>5.8140943704749759</v>
      </c>
      <c r="R39" s="4">
        <f t="shared" si="5"/>
        <v>1.0473854354914103</v>
      </c>
    </row>
    <row r="40" spans="1:18" ht="23.1" customHeight="1">
      <c r="C40" s="8">
        <v>4</v>
      </c>
      <c r="E40" s="7">
        <v>38758494.993050203</v>
      </c>
      <c r="G40" s="3">
        <f t="shared" si="6"/>
        <v>12.304709083576814</v>
      </c>
      <c r="H40" s="4">
        <f t="shared" si="3"/>
        <v>2.5238230675802997</v>
      </c>
      <c r="J40" s="7">
        <v>372490</v>
      </c>
      <c r="L40" s="3">
        <f t="shared" si="7"/>
        <v>4.2274093267148372</v>
      </c>
      <c r="M40" s="4">
        <f t="shared" si="4"/>
        <v>1.0254699505572118</v>
      </c>
      <c r="O40" s="7">
        <v>2963063.6860095998</v>
      </c>
      <c r="Q40" s="3">
        <f t="shared" si="8"/>
        <v>5.6303578577830082</v>
      </c>
      <c r="R40" s="4">
        <f t="shared" si="5"/>
        <v>1.3047976833741037</v>
      </c>
    </row>
    <row r="41" spans="1:18" ht="23.1" customHeight="1">
      <c r="A41" s="8">
        <v>2024</v>
      </c>
      <c r="C41" s="8">
        <v>1</v>
      </c>
      <c r="E41" s="7">
        <v>39612932.988363899</v>
      </c>
      <c r="G41" s="3">
        <f t="shared" si="6"/>
        <v>10.804122965250151</v>
      </c>
      <c r="H41" s="4">
        <f t="shared" si="3"/>
        <v>2.204517991389765</v>
      </c>
      <c r="J41" s="7">
        <v>375739</v>
      </c>
      <c r="L41" s="3">
        <f t="shared" si="7"/>
        <v>4.0323942687062964</v>
      </c>
      <c r="M41" s="4">
        <f t="shared" si="4"/>
        <v>0.87223818089077199</v>
      </c>
      <c r="O41" s="7">
        <v>2997719.6697404301</v>
      </c>
      <c r="Q41" s="3">
        <f t="shared" si="8"/>
        <v>5.2575650260999307</v>
      </c>
      <c r="R41" s="4">
        <f t="shared" si="5"/>
        <v>1.1695996915105811</v>
      </c>
    </row>
    <row r="42" spans="1:18" ht="23.1" customHeight="1">
      <c r="C42" s="8">
        <v>2</v>
      </c>
      <c r="E42" s="7">
        <v>40480028.291759603</v>
      </c>
      <c r="G42" s="3">
        <f t="shared" si="6"/>
        <v>9.4614681789980892</v>
      </c>
      <c r="H42" s="4">
        <f t="shared" si="3"/>
        <v>2.1889197238952551</v>
      </c>
      <c r="J42" s="7">
        <v>378541</v>
      </c>
      <c r="L42" s="3">
        <f t="shared" si="7"/>
        <v>3.6184516672962408</v>
      </c>
      <c r="M42" s="4">
        <f t="shared" si="4"/>
        <v>0.74573041393095618</v>
      </c>
      <c r="O42" s="7">
        <v>3037864.0506663201</v>
      </c>
      <c r="Q42" s="3">
        <f t="shared" si="8"/>
        <v>4.9500000000000544</v>
      </c>
      <c r="R42" s="4">
        <f t="shared" si="5"/>
        <v>1.3391639428834923</v>
      </c>
    </row>
    <row r="43" spans="1:18" ht="23.1" customHeight="1">
      <c r="C43" s="8">
        <v>3</v>
      </c>
      <c r="E43" s="7">
        <v>41369931.691368297</v>
      </c>
      <c r="G43" s="3">
        <f t="shared" si="6"/>
        <v>9.4315854576978211</v>
      </c>
      <c r="H43" s="4">
        <f t="shared" si="3"/>
        <v>2.1983764269993156</v>
      </c>
      <c r="J43" s="7">
        <v>382114</v>
      </c>
      <c r="L43" s="3">
        <f t="shared" si="7"/>
        <v>3.635658473213299</v>
      </c>
      <c r="M43" s="4">
        <f t="shared" si="4"/>
        <v>0.9438871879135835</v>
      </c>
      <c r="O43" s="7">
        <v>3070212.49495742</v>
      </c>
      <c r="Q43" s="3">
        <f t="shared" si="8"/>
        <v>4.9681304911449509</v>
      </c>
      <c r="R43" s="4">
        <f t="shared" si="5"/>
        <v>1.0648417358902096</v>
      </c>
    </row>
    <row r="44" spans="1:18" ht="23.1" customHeight="1">
      <c r="C44" s="8">
        <v>4</v>
      </c>
      <c r="E44" s="7">
        <v>42410913.355858602</v>
      </c>
      <c r="G44" s="3">
        <f t="shared" si="6"/>
        <v>9.4235298957385147</v>
      </c>
      <c r="H44" s="4">
        <f t="shared" si="3"/>
        <v>2.5162760051341992</v>
      </c>
      <c r="J44" s="7">
        <v>386043</v>
      </c>
      <c r="L44" s="3">
        <f t="shared" si="7"/>
        <v>3.6384869392466879</v>
      </c>
      <c r="M44" s="4">
        <f t="shared" si="4"/>
        <v>1.0282271782766417</v>
      </c>
      <c r="O44" s="7">
        <v>3107281.0673894002</v>
      </c>
      <c r="Q44" s="3">
        <f t="shared" si="8"/>
        <v>4.867171166814166</v>
      </c>
      <c r="R44" s="4">
        <f t="shared" si="5"/>
        <v>1.2073617866145137</v>
      </c>
    </row>
    <row r="45" spans="1:18" ht="23.1" customHeight="1">
      <c r="A45" s="8">
        <v>2025</v>
      </c>
      <c r="C45" s="8" t="s">
        <v>20</v>
      </c>
      <c r="E45" s="7">
        <v>43089612.547307536</v>
      </c>
      <c r="G45" s="3">
        <f t="shared" si="6"/>
        <v>8.7766274715505013</v>
      </c>
      <c r="H45" s="4">
        <f t="shared" si="3"/>
        <v>1.6002937398545303</v>
      </c>
      <c r="J45" s="7">
        <v>389032</v>
      </c>
      <c r="L45" s="3">
        <f t="shared" si="7"/>
        <v>3.5378281200514117</v>
      </c>
      <c r="M45" s="4">
        <f t="shared" si="4"/>
        <v>0.77426607916735168</v>
      </c>
      <c r="O45" s="7">
        <v>3142801.2769040866</v>
      </c>
      <c r="Q45" s="3">
        <f t="shared" si="8"/>
        <v>4.8397323014602867</v>
      </c>
      <c r="R45" s="4">
        <f t="shared" si="5"/>
        <v>1.1431283087798949</v>
      </c>
    </row>
    <row r="46" spans="1:18" ht="23.1" customHeight="1" thickBot="1">
      <c r="A46" s="27"/>
      <c r="B46" s="23"/>
      <c r="C46" s="27" t="s">
        <v>19</v>
      </c>
      <c r="D46" s="23"/>
      <c r="E46" s="24">
        <v>44106049</v>
      </c>
      <c r="F46" s="23"/>
      <c r="G46" s="32">
        <f t="shared" si="6"/>
        <v>8.9575547776445941</v>
      </c>
      <c r="H46" s="33">
        <f t="shared" si="3"/>
        <v>2.3588897476776616</v>
      </c>
      <c r="I46" s="23"/>
      <c r="J46" s="24">
        <v>393069</v>
      </c>
      <c r="K46" s="23"/>
      <c r="L46" s="32">
        <f t="shared" si="7"/>
        <v>3.8378933853928654</v>
      </c>
      <c r="M46" s="33">
        <f t="shared" si="4"/>
        <v>1.0377038392728632</v>
      </c>
      <c r="N46" s="23"/>
      <c r="O46" s="24">
        <v>3187402.32256656</v>
      </c>
      <c r="P46" s="25"/>
      <c r="Q46" s="32">
        <f t="shared" si="8"/>
        <v>4.9224807103346313</v>
      </c>
      <c r="R46" s="33">
        <f t="shared" si="5"/>
        <v>1.4191494063031884</v>
      </c>
    </row>
  </sheetData>
  <sheetProtection algorithmName="SHA-512" hashValue="U1HGJnh5+XxPV99H/f2ocM+qBIiDj5Y5OFOZADHsnYZa7OFSEle9eZT9ppIoAGSXoWPodPGvX9hHHBKXFM7ZsQ==" saltValue="wrsdHzcCKUk8NH3kGWNWRQ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&amp;C&amp;"Arial,Bold"&amp;[43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D6B8-1DC0-49EF-9B5A-08DDD3CE53BB}">
  <sheetPr>
    <tabColor rgb="FF00B0F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88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8" t="s">
        <v>89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72012571</v>
      </c>
      <c r="F14" s="5"/>
      <c r="G14" s="29"/>
      <c r="H14" s="5"/>
      <c r="I14" s="5"/>
      <c r="J14" s="34">
        <f>J24</f>
        <v>895190</v>
      </c>
      <c r="K14" s="5"/>
      <c r="L14" s="29"/>
      <c r="M14" s="5"/>
      <c r="N14" s="5"/>
      <c r="O14" s="34">
        <f>+O21+O22+O23+O24</f>
        <v>6848129.4386351099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56432427.275720596</v>
      </c>
      <c r="F15" s="5"/>
      <c r="G15" s="29">
        <f t="shared" ref="G15:G16" si="0">((E15/E14)-1)*100</f>
        <v>-21.635311040733995</v>
      </c>
      <c r="H15" s="5"/>
      <c r="I15" s="5"/>
      <c r="J15" s="34">
        <f>J28</f>
        <v>821305</v>
      </c>
      <c r="K15" s="5"/>
      <c r="L15" s="29">
        <f t="shared" ref="L15:L16" si="1">((J15/J14)-1)*100</f>
        <v>-8.253555111205447</v>
      </c>
      <c r="M15" s="5"/>
      <c r="N15" s="5"/>
      <c r="O15" s="34">
        <f>+O25+O26+O27+O28</f>
        <v>6674284.5099559594</v>
      </c>
      <c r="P15" s="1"/>
      <c r="Q15" s="29">
        <f t="shared" ref="Q15:Q16" si="2">((O15/O14)-1)*100</f>
        <v>-2.5385753910895592</v>
      </c>
      <c r="R15" s="5"/>
    </row>
    <row r="16" spans="1:19" ht="23.1" customHeight="1">
      <c r="A16" s="8">
        <v>2021</v>
      </c>
      <c r="E16" s="34">
        <f>+E29+E30+E31+E32</f>
        <v>50795975.239229903</v>
      </c>
      <c r="F16" s="5"/>
      <c r="G16" s="29">
        <f t="shared" si="0"/>
        <v>-9.9879666861604441</v>
      </c>
      <c r="H16" s="5"/>
      <c r="I16" s="5"/>
      <c r="J16" s="34">
        <f>J32</f>
        <v>813852</v>
      </c>
      <c r="K16" s="5"/>
      <c r="L16" s="29">
        <f t="shared" si="1"/>
        <v>-0.90745825241536071</v>
      </c>
      <c r="M16" s="5"/>
      <c r="N16" s="5"/>
      <c r="O16" s="34">
        <f>+O29+O30+O31+O32</f>
        <v>6594409.53544035</v>
      </c>
      <c r="P16" s="1"/>
      <c r="Q16" s="29">
        <f t="shared" si="2"/>
        <v>-1.1967571115145126</v>
      </c>
      <c r="R16" s="5"/>
    </row>
    <row r="17" spans="1:18" ht="23.1" customHeight="1">
      <c r="A17" s="8">
        <v>2022</v>
      </c>
      <c r="E17" s="34">
        <f>+E33+E34+E35+E36</f>
        <v>65945979.095220596</v>
      </c>
      <c r="F17" s="5"/>
      <c r="G17" s="29">
        <f>((E17/E16)-1)*100</f>
        <v>29.825205214861782</v>
      </c>
      <c r="H17" s="5"/>
      <c r="I17" s="5"/>
      <c r="J17" s="34">
        <f>J36</f>
        <v>823470</v>
      </c>
      <c r="K17" s="5"/>
      <c r="L17" s="29">
        <f>((J17/J16)-1)*100</f>
        <v>1.1817873520001188</v>
      </c>
      <c r="M17" s="5"/>
      <c r="N17" s="5"/>
      <c r="O17" s="34">
        <f>+O33+O34+O35+O36</f>
        <v>6846123.0731813302</v>
      </c>
      <c r="P17" s="1"/>
      <c r="Q17" s="29">
        <f>((O17/O16)-1)*100</f>
        <v>3.8170746961982749</v>
      </c>
      <c r="R17" s="5"/>
    </row>
    <row r="18" spans="1:18" ht="23.1" customHeight="1">
      <c r="A18" s="8">
        <v>2023</v>
      </c>
      <c r="E18" s="34">
        <f>+E37+E38+E39+E40</f>
        <v>71004148.886260793</v>
      </c>
      <c r="F18" s="5"/>
      <c r="G18" s="29">
        <f>((E18/E17)-1)*100</f>
        <v>7.6701716472153958</v>
      </c>
      <c r="H18" s="5"/>
      <c r="I18" s="5"/>
      <c r="J18" s="34">
        <f>J40</f>
        <v>833567</v>
      </c>
      <c r="K18" s="5"/>
      <c r="L18" s="29">
        <f>((J18/J17)-1)*100</f>
        <v>1.2261527438765185</v>
      </c>
      <c r="M18" s="5"/>
      <c r="N18" s="5"/>
      <c r="O18" s="34">
        <f>+O37+O38+O39+O40</f>
        <v>7312992.5236080298</v>
      </c>
      <c r="P18" s="1"/>
      <c r="Q18" s="29">
        <f>((O18/O17)-1)*100</f>
        <v>6.8194720637668738</v>
      </c>
      <c r="R18" s="5"/>
    </row>
    <row r="19" spans="1:18" ht="23.1" customHeight="1">
      <c r="A19" s="8">
        <v>2024</v>
      </c>
      <c r="E19" s="34">
        <f>+E41+E42+E43+E44</f>
        <v>75207425.282356307</v>
      </c>
      <c r="F19" s="5"/>
      <c r="G19" s="29">
        <f>((E19/E18)-1)*100</f>
        <v>5.9197616787556973</v>
      </c>
      <c r="H19" s="5"/>
      <c r="I19" s="5"/>
      <c r="J19" s="34">
        <f>J44</f>
        <v>837094</v>
      </c>
      <c r="K19" s="5"/>
      <c r="L19" s="29">
        <f>((J19/J18)-1)*100</f>
        <v>0.42312135677156082</v>
      </c>
      <c r="M19" s="5"/>
      <c r="N19" s="5"/>
      <c r="O19" s="34">
        <f>+O41+O42+O43+O44</f>
        <v>7563676.81656346</v>
      </c>
      <c r="P19" s="1"/>
      <c r="Q19" s="29">
        <f>((O19/O18)-1)*100</f>
        <v>3.4279303875419442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16788627</v>
      </c>
      <c r="G21" s="3">
        <f>(E21/E16-1)*100</f>
        <v>-66.948903095310413</v>
      </c>
      <c r="H21" s="4">
        <f>(E21/E19-1)*100</f>
        <v>-77.676902331160363</v>
      </c>
      <c r="J21" s="7">
        <v>838605</v>
      </c>
      <c r="L21" s="3">
        <f>(J21/J16-1)*100</f>
        <v>3.0414620840152784</v>
      </c>
      <c r="M21" s="4">
        <f>(J21/J19-1)*100</f>
        <v>0.18050541516245744</v>
      </c>
      <c r="O21" s="7">
        <v>1633377</v>
      </c>
      <c r="Q21" s="3">
        <f>(O21/O16-1)*100</f>
        <v>-75.230883201570393</v>
      </c>
      <c r="R21" s="4">
        <f>(O21/O19-1)*100</f>
        <v>-78.404986891783651</v>
      </c>
    </row>
    <row r="22" spans="1:18" ht="23.1" hidden="1" customHeight="1">
      <c r="C22" s="8">
        <v>2</v>
      </c>
      <c r="E22" s="7">
        <v>17421298</v>
      </c>
      <c r="G22" s="3">
        <f>(E22/E17-1)*100</f>
        <v>-73.582471230209407</v>
      </c>
      <c r="H22" s="4">
        <f t="shared" ref="H22:H46" si="3">(E22/E21-1)*100</f>
        <v>3.7684499155291151</v>
      </c>
      <c r="J22" s="7">
        <v>863615</v>
      </c>
      <c r="L22" s="3">
        <f>(J22/J17-1)*100</f>
        <v>4.8751017037657718</v>
      </c>
      <c r="M22" s="4">
        <f t="shared" ref="M22:M46" si="4">(J22/J21-1)*100</f>
        <v>2.9823337566553976</v>
      </c>
      <c r="O22" s="7">
        <v>1697934.99889483</v>
      </c>
      <c r="Q22" s="3">
        <f>(O22/O17-1)*100</f>
        <v>-75.198590782771078</v>
      </c>
      <c r="R22" s="4">
        <f t="shared" ref="R22:R46" si="5">(O22/O21-1)*100</f>
        <v>3.9524248777122573</v>
      </c>
    </row>
    <row r="23" spans="1:18" ht="23.1" hidden="1" customHeight="1">
      <c r="C23" s="8">
        <v>3</v>
      </c>
      <c r="E23" s="7">
        <v>17924017</v>
      </c>
      <c r="G23" s="3">
        <f>(E23/E18-1)*100</f>
        <v>-74.756380745142238</v>
      </c>
      <c r="H23" s="4">
        <f t="shared" si="3"/>
        <v>2.8856575440016075</v>
      </c>
      <c r="J23" s="7">
        <v>865311</v>
      </c>
      <c r="L23" s="3">
        <f>(J23/J18-1)*100</f>
        <v>3.8082121773054922</v>
      </c>
      <c r="M23" s="4">
        <f t="shared" si="4"/>
        <v>0.19638380528359534</v>
      </c>
      <c r="O23" s="7">
        <v>1717920.4397402799</v>
      </c>
      <c r="Q23" s="3">
        <f>(O23/O18-1)*100</f>
        <v>-76.508653137625458</v>
      </c>
      <c r="R23" s="4">
        <f t="shared" si="5"/>
        <v>1.1770439303305569</v>
      </c>
    </row>
    <row r="24" spans="1:18" ht="23.1" hidden="1" customHeight="1">
      <c r="C24" s="8">
        <v>4</v>
      </c>
      <c r="E24" s="7">
        <v>19878629</v>
      </c>
      <c r="G24" s="3">
        <f>(E24/E19-1)*100</f>
        <v>-73.568262807338087</v>
      </c>
      <c r="H24" s="4">
        <f t="shared" si="3"/>
        <v>10.90498854135209</v>
      </c>
      <c r="J24" s="7">
        <v>895190</v>
      </c>
      <c r="L24" s="3">
        <f>(J24/J19-1)*100</f>
        <v>6.9402002642475091</v>
      </c>
      <c r="M24" s="4">
        <f t="shared" si="4"/>
        <v>3.4529781777880908</v>
      </c>
      <c r="O24" s="7">
        <v>1798897</v>
      </c>
      <c r="Q24" s="3">
        <f>(O24/O19-1)*100</f>
        <v>-76.216633211235944</v>
      </c>
      <c r="R24" s="4">
        <f t="shared" si="5"/>
        <v>4.71363855895226</v>
      </c>
    </row>
    <row r="25" spans="1:18" ht="23.1" customHeight="1">
      <c r="A25" s="8">
        <v>2020</v>
      </c>
      <c r="C25" s="8">
        <v>1</v>
      </c>
      <c r="E25" s="7">
        <v>17184209.908654999</v>
      </c>
      <c r="G25" s="3">
        <f t="shared" ref="G25:G46" si="6">(E25/E21-1)*100</f>
        <v>2.3562552712321105</v>
      </c>
      <c r="H25" s="4">
        <f t="shared" si="3"/>
        <v>-13.554350711736717</v>
      </c>
      <c r="J25" s="7">
        <v>846488</v>
      </c>
      <c r="L25" s="3">
        <f t="shared" ref="L25:L46" si="7">(J25/J21-1)*100</f>
        <v>0.94001347475867192</v>
      </c>
      <c r="M25" s="4">
        <f t="shared" si="4"/>
        <v>-5.4404092985846582</v>
      </c>
      <c r="O25" s="7">
        <v>1690653.6637800899</v>
      </c>
      <c r="Q25" s="3">
        <f t="shared" ref="Q25:Q46" si="8">(O25/O21-1)*100</f>
        <v>3.5066407681808798</v>
      </c>
      <c r="R25" s="4">
        <f t="shared" si="5"/>
        <v>-6.0172058889369495</v>
      </c>
    </row>
    <row r="26" spans="1:18" ht="23.1" customHeight="1">
      <c r="C26" s="8">
        <v>2</v>
      </c>
      <c r="E26" s="7">
        <v>11742304.733601401</v>
      </c>
      <c r="G26" s="3">
        <f t="shared" si="6"/>
        <v>-32.597991644472181</v>
      </c>
      <c r="H26" s="4">
        <f t="shared" si="3"/>
        <v>-31.668055755724499</v>
      </c>
      <c r="J26" s="7">
        <v>809725</v>
      </c>
      <c r="L26" s="3">
        <f t="shared" si="7"/>
        <v>-6.2400490959513171</v>
      </c>
      <c r="M26" s="4">
        <f t="shared" si="4"/>
        <v>-4.3430030904159311</v>
      </c>
      <c r="O26" s="7">
        <v>1631715.5339379299</v>
      </c>
      <c r="Q26" s="3">
        <f t="shared" si="8"/>
        <v>-3.9000000000001034</v>
      </c>
      <c r="R26" s="4">
        <f t="shared" si="5"/>
        <v>-3.4861149332254038</v>
      </c>
    </row>
    <row r="27" spans="1:18" ht="23.1" customHeight="1">
      <c r="C27" s="8">
        <v>3</v>
      </c>
      <c r="E27" s="7">
        <v>13718575.5349926</v>
      </c>
      <c r="G27" s="3">
        <f t="shared" si="6"/>
        <v>-23.462605871258656</v>
      </c>
      <c r="H27" s="4">
        <f t="shared" si="3"/>
        <v>16.830348438632893</v>
      </c>
      <c r="J27" s="7">
        <v>823776</v>
      </c>
      <c r="L27" s="3">
        <f t="shared" si="7"/>
        <v>-4.8000083207078159</v>
      </c>
      <c r="M27" s="4">
        <f t="shared" si="4"/>
        <v>1.7352804964648527</v>
      </c>
      <c r="O27" s="7">
        <v>1681844.1105057399</v>
      </c>
      <c r="Q27" s="3">
        <f t="shared" si="8"/>
        <v>-2.0999999999996577</v>
      </c>
      <c r="R27" s="4">
        <f t="shared" si="5"/>
        <v>3.0721394461957097</v>
      </c>
    </row>
    <row r="28" spans="1:18" ht="23.1" customHeight="1">
      <c r="C28" s="8">
        <v>4</v>
      </c>
      <c r="E28" s="7">
        <v>13787337.098471601</v>
      </c>
      <c r="G28" s="3">
        <f t="shared" si="6"/>
        <v>-30.642414532352301</v>
      </c>
      <c r="H28" s="4">
        <f t="shared" si="3"/>
        <v>0.50122961603125127</v>
      </c>
      <c r="J28" s="7">
        <v>821305</v>
      </c>
      <c r="L28" s="3">
        <f t="shared" si="7"/>
        <v>-8.253555111205447</v>
      </c>
      <c r="M28" s="4">
        <f t="shared" si="4"/>
        <v>-0.29996018335081143</v>
      </c>
      <c r="O28" s="7">
        <v>1670071.2017322001</v>
      </c>
      <c r="Q28" s="3">
        <f t="shared" si="8"/>
        <v>-7.1613771254162906</v>
      </c>
      <c r="R28" s="4">
        <f t="shared" si="5"/>
        <v>-0.69999999999997842</v>
      </c>
    </row>
    <row r="29" spans="1:18" ht="23.1" customHeight="1">
      <c r="A29" s="8">
        <v>2021</v>
      </c>
      <c r="C29" s="8">
        <v>1</v>
      </c>
      <c r="E29" s="7">
        <v>12953472.054138901</v>
      </c>
      <c r="G29" s="3">
        <f t="shared" si="6"/>
        <v>-24.619914892829875</v>
      </c>
      <c r="H29" s="4">
        <f t="shared" si="3"/>
        <v>-6.0480500213862083</v>
      </c>
      <c r="J29" s="7">
        <v>819663</v>
      </c>
      <c r="L29" s="3">
        <f t="shared" si="7"/>
        <v>-3.1689758153689129</v>
      </c>
      <c r="M29" s="4">
        <f t="shared" si="4"/>
        <v>-0.19992572795733965</v>
      </c>
      <c r="O29" s="7">
        <v>1661720.8457235401</v>
      </c>
      <c r="Q29" s="3">
        <f t="shared" si="8"/>
        <v>-1.7113391510275244</v>
      </c>
      <c r="R29" s="4">
        <f t="shared" si="5"/>
        <v>-0.49999999999994493</v>
      </c>
    </row>
    <row r="30" spans="1:18" ht="23.1" customHeight="1">
      <c r="C30" s="8">
        <v>2</v>
      </c>
      <c r="E30" s="7">
        <v>12117412.7699324</v>
      </c>
      <c r="G30" s="3">
        <f t="shared" si="6"/>
        <v>3.194500950546808</v>
      </c>
      <c r="H30" s="4">
        <f t="shared" si="3"/>
        <v>-6.4543257646459518</v>
      </c>
      <c r="J30" s="7">
        <v>808187</v>
      </c>
      <c r="L30" s="3">
        <f t="shared" si="7"/>
        <v>-0.18994102936181756</v>
      </c>
      <c r="M30" s="4">
        <f t="shared" si="4"/>
        <v>-1.4000875969758297</v>
      </c>
      <c r="O30" s="7">
        <v>1626824.70796334</v>
      </c>
      <c r="Q30" s="3">
        <f t="shared" si="8"/>
        <v>-0.29973520953046062</v>
      </c>
      <c r="R30" s="4">
        <f t="shared" si="5"/>
        <v>-2.100000000000346</v>
      </c>
    </row>
    <row r="31" spans="1:18" ht="23.1" customHeight="1">
      <c r="C31" s="8">
        <v>3</v>
      </c>
      <c r="E31" s="7">
        <v>11791973.4151586</v>
      </c>
      <c r="G31" s="3">
        <f t="shared" si="6"/>
        <v>-14.043747580933076</v>
      </c>
      <c r="H31" s="4">
        <f t="shared" si="3"/>
        <v>-2.6857165052702636</v>
      </c>
      <c r="J31" s="7">
        <v>812228</v>
      </c>
      <c r="L31" s="3">
        <f t="shared" si="7"/>
        <v>-1.4018373926892758</v>
      </c>
      <c r="M31" s="4">
        <f t="shared" si="4"/>
        <v>0.50000804269307864</v>
      </c>
      <c r="O31" s="7">
        <v>1646346.6044588999</v>
      </c>
      <c r="Q31" s="3">
        <f t="shared" si="8"/>
        <v>-2.1106299820002783</v>
      </c>
      <c r="R31" s="4">
        <f t="shared" si="5"/>
        <v>1.2000000000000011</v>
      </c>
    </row>
    <row r="32" spans="1:18" ht="23.1" customHeight="1">
      <c r="C32" s="8">
        <v>4</v>
      </c>
      <c r="E32" s="7">
        <v>13933117</v>
      </c>
      <c r="G32" s="3">
        <f t="shared" si="6"/>
        <v>1.0573463206652089</v>
      </c>
      <c r="H32" s="4">
        <f t="shared" si="3"/>
        <v>18.157635787144464</v>
      </c>
      <c r="J32" s="7">
        <v>813852</v>
      </c>
      <c r="L32" s="3">
        <f t="shared" si="7"/>
        <v>-0.90745825241536071</v>
      </c>
      <c r="M32" s="4">
        <f t="shared" si="4"/>
        <v>0.19994385812851512</v>
      </c>
      <c r="O32" s="7">
        <v>1659517.37729457</v>
      </c>
      <c r="Q32" s="3">
        <f t="shared" si="8"/>
        <v>-0.6319385920003695</v>
      </c>
      <c r="R32" s="4">
        <f t="shared" si="5"/>
        <v>0.7999999999999341</v>
      </c>
    </row>
    <row r="33" spans="1:18" ht="23.1" customHeight="1">
      <c r="A33" s="8">
        <v>2022</v>
      </c>
      <c r="C33" s="8">
        <v>1</v>
      </c>
      <c r="E33" s="7">
        <v>15532839.727805899</v>
      </c>
      <c r="G33" s="3">
        <f t="shared" si="6"/>
        <v>19.91255829237566</v>
      </c>
      <c r="H33" s="4">
        <f t="shared" si="3"/>
        <v>11.481441861185115</v>
      </c>
      <c r="J33" s="7">
        <v>821177</v>
      </c>
      <c r="L33" s="3">
        <f t="shared" si="7"/>
        <v>0.18471005767004556</v>
      </c>
      <c r="M33" s="4">
        <f t="shared" si="4"/>
        <v>0.90004079365781919</v>
      </c>
      <c r="O33" s="7">
        <v>1687729.17270858</v>
      </c>
      <c r="Q33" s="3">
        <f t="shared" si="8"/>
        <v>1.5651441727997151</v>
      </c>
      <c r="R33" s="4">
        <f t="shared" si="5"/>
        <v>1.7000000000001458</v>
      </c>
    </row>
    <row r="34" spans="1:18" ht="23.1" customHeight="1">
      <c r="C34" s="8">
        <v>2</v>
      </c>
      <c r="E34" s="7">
        <v>16472405.6562685</v>
      </c>
      <c r="G34" s="3">
        <f t="shared" si="6"/>
        <v>35.939956565170263</v>
      </c>
      <c r="H34" s="4">
        <f t="shared" si="3"/>
        <v>6.0488999109457708</v>
      </c>
      <c r="J34" s="7">
        <v>819042</v>
      </c>
      <c r="L34" s="3">
        <f t="shared" si="7"/>
        <v>1.3431297459622682</v>
      </c>
      <c r="M34" s="4">
        <f t="shared" si="4"/>
        <v>-0.25999266905917251</v>
      </c>
      <c r="O34" s="7">
        <v>1694480.08939942</v>
      </c>
      <c r="Q34" s="3">
        <f t="shared" si="8"/>
        <v>4.1587382528004202</v>
      </c>
      <c r="R34" s="4">
        <f t="shared" si="5"/>
        <v>0.40000000000033342</v>
      </c>
    </row>
    <row r="35" spans="1:18" ht="23.1" customHeight="1">
      <c r="C35" s="8">
        <v>3</v>
      </c>
      <c r="E35" s="7">
        <v>16743965.002210701</v>
      </c>
      <c r="G35" s="3">
        <f t="shared" si="6"/>
        <v>41.994595923073483</v>
      </c>
      <c r="H35" s="4">
        <f t="shared" si="3"/>
        <v>1.648571262806775</v>
      </c>
      <c r="J35" s="7">
        <v>820680</v>
      </c>
      <c r="L35" s="3">
        <f t="shared" si="7"/>
        <v>1.0405945128707739</v>
      </c>
      <c r="M35" s="4">
        <f t="shared" si="4"/>
        <v>0.1999897441156806</v>
      </c>
      <c r="O35" s="7">
        <v>1716508.3305616099</v>
      </c>
      <c r="Q35" s="3">
        <f t="shared" si="8"/>
        <v>4.2616619072002759</v>
      </c>
      <c r="R35" s="4">
        <f t="shared" si="5"/>
        <v>1.2999999999998568</v>
      </c>
    </row>
    <row r="36" spans="1:18" ht="23.1" customHeight="1">
      <c r="C36" s="8">
        <v>4</v>
      </c>
      <c r="E36" s="7">
        <v>17196768.708935499</v>
      </c>
      <c r="G36" s="3">
        <f t="shared" si="6"/>
        <v>23.423701307722446</v>
      </c>
      <c r="H36" s="4">
        <f t="shared" si="3"/>
        <v>2.7042800595021177</v>
      </c>
      <c r="J36" s="7">
        <v>823470</v>
      </c>
      <c r="L36" s="3">
        <f t="shared" si="7"/>
        <v>1.1817873520001188</v>
      </c>
      <c r="M36" s="4">
        <f t="shared" si="4"/>
        <v>0.33996198274601763</v>
      </c>
      <c r="O36" s="7">
        <v>1747405.4805117201</v>
      </c>
      <c r="Q36" s="3">
        <f t="shared" si="8"/>
        <v>5.2960037912004099</v>
      </c>
      <c r="R36" s="4">
        <f t="shared" si="5"/>
        <v>1.8000000000000682</v>
      </c>
    </row>
    <row r="37" spans="1:18" ht="23.1" customHeight="1">
      <c r="A37" s="8">
        <v>2023</v>
      </c>
      <c r="C37" s="8">
        <v>1</v>
      </c>
      <c r="E37" s="7">
        <v>17333342.098757502</v>
      </c>
      <c r="G37" s="3">
        <f t="shared" si="6"/>
        <v>11.591585328267161</v>
      </c>
      <c r="H37" s="4">
        <f t="shared" si="3"/>
        <v>0.79418053550397438</v>
      </c>
      <c r="J37" s="7">
        <v>827423</v>
      </c>
      <c r="L37" s="3">
        <f t="shared" si="7"/>
        <v>0.76061555547708437</v>
      </c>
      <c r="M37" s="4">
        <f t="shared" si="4"/>
        <v>0.4800417744422969</v>
      </c>
      <c r="O37" s="7">
        <v>1785848.40108298</v>
      </c>
      <c r="Q37" s="3">
        <f t="shared" si="8"/>
        <v>5.8136832592003973</v>
      </c>
      <c r="R37" s="4">
        <f t="shared" si="5"/>
        <v>2.200000000000113</v>
      </c>
    </row>
    <row r="38" spans="1:18" ht="23.1" customHeight="1">
      <c r="C38" s="8">
        <v>2</v>
      </c>
      <c r="E38" s="7">
        <v>17519168.9884414</v>
      </c>
      <c r="G38" s="3">
        <f t="shared" si="6"/>
        <v>6.3546476089517689</v>
      </c>
      <c r="H38" s="4">
        <f t="shared" si="3"/>
        <v>1.0720776675677612</v>
      </c>
      <c r="J38" s="7">
        <v>829259</v>
      </c>
      <c r="L38" s="3">
        <f t="shared" si="7"/>
        <v>1.2474329765750802</v>
      </c>
      <c r="M38" s="4">
        <f t="shared" si="4"/>
        <v>0.22189375929844157</v>
      </c>
      <c r="O38" s="7">
        <v>1813524.71028914</v>
      </c>
      <c r="Q38" s="3">
        <f t="shared" si="8"/>
        <v>7.0254363939981967</v>
      </c>
      <c r="R38" s="4">
        <f t="shared" si="5"/>
        <v>1.5497569216612384</v>
      </c>
    </row>
    <row r="39" spans="1:18" ht="23.1" customHeight="1">
      <c r="C39" s="8">
        <v>3</v>
      </c>
      <c r="E39" s="7">
        <v>17939021.671058498</v>
      </c>
      <c r="G39" s="3">
        <f t="shared" si="6"/>
        <v>7.1372382150226343</v>
      </c>
      <c r="H39" s="4">
        <f t="shared" si="3"/>
        <v>2.3965330940874274</v>
      </c>
      <c r="J39" s="7">
        <v>832147</v>
      </c>
      <c r="L39" s="3">
        <f t="shared" si="7"/>
        <v>1.3972559341034252</v>
      </c>
      <c r="M39" s="4">
        <f t="shared" si="4"/>
        <v>0.34826272612054066</v>
      </c>
      <c r="O39" s="7">
        <v>1842726.1946191899</v>
      </c>
      <c r="Q39" s="3">
        <f t="shared" si="8"/>
        <v>7.3531751527406763</v>
      </c>
      <c r="R39" s="4">
        <f t="shared" si="5"/>
        <v>1.6102060349315162</v>
      </c>
    </row>
    <row r="40" spans="1:18" ht="23.1" customHeight="1">
      <c r="C40" s="8">
        <v>4</v>
      </c>
      <c r="E40" s="7">
        <v>18212616.1280034</v>
      </c>
      <c r="G40" s="3">
        <f t="shared" si="6"/>
        <v>5.9071994062469546</v>
      </c>
      <c r="H40" s="4">
        <f t="shared" si="3"/>
        <v>1.5251358851207542</v>
      </c>
      <c r="J40" s="7">
        <v>833567</v>
      </c>
      <c r="L40" s="3">
        <f t="shared" si="7"/>
        <v>1.2261527438765185</v>
      </c>
      <c r="M40" s="4">
        <f t="shared" si="4"/>
        <v>0.17064292727126951</v>
      </c>
      <c r="O40" s="7">
        <v>1870893.2176167199</v>
      </c>
      <c r="Q40" s="3">
        <f t="shared" si="8"/>
        <v>7.0669194117919831</v>
      </c>
      <c r="R40" s="4">
        <f t="shared" si="5"/>
        <v>1.5285517229731926</v>
      </c>
    </row>
    <row r="41" spans="1:18" ht="23.1" customHeight="1">
      <c r="A41" s="8">
        <v>2024</v>
      </c>
      <c r="C41" s="8">
        <v>1</v>
      </c>
      <c r="E41" s="7">
        <v>18425961.069804601</v>
      </c>
      <c r="G41" s="3">
        <f t="shared" si="6"/>
        <v>6.3035677991114092</v>
      </c>
      <c r="H41" s="4">
        <f t="shared" si="3"/>
        <v>1.1714129387110139</v>
      </c>
      <c r="J41" s="7">
        <v>830711</v>
      </c>
      <c r="L41" s="3">
        <f t="shared" si="7"/>
        <v>0.39737836632531831</v>
      </c>
      <c r="M41" s="4">
        <f t="shared" si="4"/>
        <v>-0.34262392825051835</v>
      </c>
      <c r="O41" s="7">
        <v>1869877.8104167799</v>
      </c>
      <c r="Q41" s="3">
        <f t="shared" si="8"/>
        <v>4.7052935334736423</v>
      </c>
      <c r="R41" s="4">
        <f t="shared" si="5"/>
        <v>-5.4273925971759507E-2</v>
      </c>
    </row>
    <row r="42" spans="1:18" ht="23.1" customHeight="1">
      <c r="C42" s="8">
        <v>2</v>
      </c>
      <c r="E42" s="7">
        <v>18678337.441248201</v>
      </c>
      <c r="G42" s="3">
        <f t="shared" si="6"/>
        <v>6.6165721306277847</v>
      </c>
      <c r="H42" s="4">
        <f t="shared" si="3"/>
        <v>1.3696781974492422</v>
      </c>
      <c r="J42" s="7">
        <v>832225</v>
      </c>
      <c r="L42" s="3">
        <f t="shared" si="7"/>
        <v>0.35766871387588051</v>
      </c>
      <c r="M42" s="4">
        <f t="shared" si="4"/>
        <v>0.18225351536214074</v>
      </c>
      <c r="O42" s="7">
        <v>1874075.05537736</v>
      </c>
      <c r="Q42" s="3">
        <f t="shared" si="8"/>
        <v>3.3388210673217733</v>
      </c>
      <c r="R42" s="4">
        <f t="shared" si="5"/>
        <v>0.22446626925021196</v>
      </c>
    </row>
    <row r="43" spans="1:18" ht="23.1" customHeight="1">
      <c r="C43" s="8">
        <v>3</v>
      </c>
      <c r="E43" s="7">
        <v>18915899.400125399</v>
      </c>
      <c r="G43" s="3">
        <f t="shared" si="6"/>
        <v>5.4455462899792639</v>
      </c>
      <c r="H43" s="4">
        <f t="shared" si="3"/>
        <v>1.2718581598840872</v>
      </c>
      <c r="J43" s="7">
        <v>836283</v>
      </c>
      <c r="L43" s="3">
        <f t="shared" si="7"/>
        <v>0.49702756844645091</v>
      </c>
      <c r="M43" s="4">
        <f t="shared" si="4"/>
        <v>0.4876085193307178</v>
      </c>
      <c r="O43" s="7">
        <v>1894659.9516610701</v>
      </c>
      <c r="Q43" s="3">
        <f t="shared" si="8"/>
        <v>2.8183111084830736</v>
      </c>
      <c r="R43" s="4">
        <f t="shared" si="5"/>
        <v>1.0984029814945284</v>
      </c>
    </row>
    <row r="44" spans="1:18" ht="23.1" customHeight="1">
      <c r="C44" s="8">
        <v>4</v>
      </c>
      <c r="E44" s="7">
        <v>19187227.371178102</v>
      </c>
      <c r="G44" s="3">
        <f t="shared" si="6"/>
        <v>5.3512973442412681</v>
      </c>
      <c r="H44" s="4">
        <f t="shared" si="3"/>
        <v>1.4343910660198578</v>
      </c>
      <c r="J44" s="7">
        <v>837094</v>
      </c>
      <c r="L44" s="3">
        <f t="shared" si="7"/>
        <v>0.42312135677156082</v>
      </c>
      <c r="M44" s="4">
        <f t="shared" si="4"/>
        <v>9.6976741127097199E-2</v>
      </c>
      <c r="O44" s="7">
        <v>1925063.99910825</v>
      </c>
      <c r="Q44" s="3">
        <f t="shared" si="8"/>
        <v>2.8954502042899399</v>
      </c>
      <c r="R44" s="4">
        <f t="shared" si="5"/>
        <v>1.6047231810924378</v>
      </c>
    </row>
    <row r="45" spans="1:18" ht="23.1" customHeight="1">
      <c r="A45" s="8">
        <v>2025</v>
      </c>
      <c r="C45" s="8" t="s">
        <v>20</v>
      </c>
      <c r="E45" s="7">
        <v>19888354.054803085</v>
      </c>
      <c r="G45" s="3">
        <f t="shared" si="6"/>
        <v>7.9365900072098094</v>
      </c>
      <c r="H45" s="4">
        <f t="shared" si="3"/>
        <v>3.6541323561849026</v>
      </c>
      <c r="J45" s="7">
        <v>837230</v>
      </c>
      <c r="L45" s="3">
        <f t="shared" si="7"/>
        <v>0.78474944956790083</v>
      </c>
      <c r="M45" s="4">
        <f t="shared" si="4"/>
        <v>1.6246681973597354E-2</v>
      </c>
      <c r="O45" s="7">
        <v>1964139.0333397056</v>
      </c>
      <c r="Q45" s="3">
        <f t="shared" si="8"/>
        <v>5.0410364997013124</v>
      </c>
      <c r="R45" s="4">
        <f t="shared" si="5"/>
        <v>2.0298044246610081</v>
      </c>
    </row>
    <row r="46" spans="1:18" ht="23.1" customHeight="1" thickBot="1">
      <c r="A46" s="27"/>
      <c r="B46" s="23"/>
      <c r="C46" s="27" t="s">
        <v>19</v>
      </c>
      <c r="D46" s="23"/>
      <c r="E46" s="24">
        <v>20386205.102250066</v>
      </c>
      <c r="F46" s="23"/>
      <c r="G46" s="32">
        <f t="shared" si="6"/>
        <v>9.1435742949493193</v>
      </c>
      <c r="H46" s="33">
        <f t="shared" si="3"/>
        <v>2.5032290056539397</v>
      </c>
      <c r="I46" s="23"/>
      <c r="J46" s="24">
        <v>841421</v>
      </c>
      <c r="K46" s="23"/>
      <c r="L46" s="32">
        <f t="shared" si="7"/>
        <v>1.1049896362161693</v>
      </c>
      <c r="M46" s="33">
        <f t="shared" si="4"/>
        <v>0.50057929123419331</v>
      </c>
      <c r="N46" s="23"/>
      <c r="O46" s="24">
        <v>2015967.8180177072</v>
      </c>
      <c r="P46" s="25"/>
      <c r="Q46" s="32">
        <f t="shared" si="8"/>
        <v>7.5713489826999547</v>
      </c>
      <c r="R46" s="33">
        <f t="shared" si="5"/>
        <v>2.6387533569797839</v>
      </c>
    </row>
  </sheetData>
  <sheetProtection algorithmName="SHA-512" hashValue="PzhgxFYW0PN4J6obinPL19aFoKpacjXCaUdag6TzOVxqdx9U1fQ7Y9vpEQjOvHaRA83ImWHCTp/qAMTPRgQZxw==" saltValue="pfXc7Yz4QYXuLBJf+gSwX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&amp;C&amp;"Arial,Bold"&amp;[44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249F-B129-4183-9FD4-7919424906F2}">
  <sheetPr>
    <tabColor rgb="FF00B0F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90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91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58170270</v>
      </c>
      <c r="F14" s="5"/>
      <c r="G14" s="29"/>
      <c r="H14" s="5"/>
      <c r="I14" s="5"/>
      <c r="J14" s="34">
        <f>J24</f>
        <v>315860</v>
      </c>
      <c r="K14" s="5"/>
      <c r="L14" s="29"/>
      <c r="M14" s="5"/>
      <c r="N14" s="5"/>
      <c r="O14" s="34">
        <f>+O21+O22+O23+O24</f>
        <v>16361012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53226355</v>
      </c>
      <c r="F15" s="5"/>
      <c r="G15" s="29">
        <f t="shared" ref="G15:G16" si="0">((E15/E14)-1)*100</f>
        <v>-8.4990408330578475</v>
      </c>
      <c r="H15" s="5"/>
      <c r="I15" s="5"/>
      <c r="J15" s="34">
        <f>J28</f>
        <v>314230</v>
      </c>
      <c r="K15" s="5"/>
      <c r="L15" s="29">
        <f t="shared" ref="L15:L16" si="1">((J15/J14)-1)*100</f>
        <v>-0.51605141518393793</v>
      </c>
      <c r="M15" s="5"/>
      <c r="N15" s="5"/>
      <c r="O15" s="34">
        <f>+O25+O26+O27+O28</f>
        <v>16332770</v>
      </c>
      <c r="P15" s="1"/>
      <c r="Q15" s="29">
        <f t="shared" ref="Q15:Q16" si="2">((O15/O14)-1)*100</f>
        <v>-0.17261768404057687</v>
      </c>
      <c r="R15" s="5"/>
    </row>
    <row r="16" spans="1:19" ht="23.1" customHeight="1">
      <c r="A16" s="8">
        <v>2021</v>
      </c>
      <c r="E16" s="34">
        <f>+E29+E30+E31+E32</f>
        <v>51543848</v>
      </c>
      <c r="F16" s="5"/>
      <c r="G16" s="29">
        <f t="shared" si="0"/>
        <v>-3.1610411796937798</v>
      </c>
      <c r="H16" s="5"/>
      <c r="I16" s="5"/>
      <c r="J16" s="34">
        <f>J32</f>
        <v>312307</v>
      </c>
      <c r="K16" s="5"/>
      <c r="L16" s="29">
        <f t="shared" si="1"/>
        <v>-0.61197212233077281</v>
      </c>
      <c r="M16" s="5"/>
      <c r="N16" s="5"/>
      <c r="O16" s="34">
        <f>+O29+O30+O31+O32</f>
        <v>16320929</v>
      </c>
      <c r="P16" s="1"/>
      <c r="Q16" s="29">
        <f t="shared" si="2"/>
        <v>-7.2498418823019328E-2</v>
      </c>
      <c r="R16" s="5"/>
    </row>
    <row r="17" spans="1:18" ht="23.1" customHeight="1">
      <c r="A17" s="8">
        <v>2022</v>
      </c>
      <c r="E17" s="34">
        <f>+E33+E34+E35+E36</f>
        <v>61832975</v>
      </c>
      <c r="F17" s="5"/>
      <c r="G17" s="29">
        <f>((E17/E16)-1)*100</f>
        <v>19.961891475390047</v>
      </c>
      <c r="H17" s="5"/>
      <c r="I17" s="5"/>
      <c r="J17" s="34">
        <f>J36</f>
        <v>314223</v>
      </c>
      <c r="K17" s="5"/>
      <c r="L17" s="29">
        <f>((J17/J16)-1)*100</f>
        <v>0.61349889691872939</v>
      </c>
      <c r="M17" s="5"/>
      <c r="N17" s="5"/>
      <c r="O17" s="34">
        <f>+O33+O34+O35+O36</f>
        <v>17833462</v>
      </c>
      <c r="P17" s="1"/>
      <c r="Q17" s="29">
        <f>((O17/O16)-1)*100</f>
        <v>9.267444273545955</v>
      </c>
      <c r="R17" s="5"/>
    </row>
    <row r="18" spans="1:18" ht="23.1" customHeight="1">
      <c r="A18" s="8">
        <v>2023</v>
      </c>
      <c r="E18" s="34">
        <f>+E37+E38+E39+E40</f>
        <v>67789566.726086006</v>
      </c>
      <c r="F18" s="5"/>
      <c r="G18" s="29">
        <f>((E18/E17)-1)*100</f>
        <v>9.6333578096250427</v>
      </c>
      <c r="H18" s="5"/>
      <c r="I18" s="5"/>
      <c r="J18" s="34">
        <f>J40</f>
        <v>314474</v>
      </c>
      <c r="K18" s="5"/>
      <c r="L18" s="29">
        <f>((J18/J17)-1)*100</f>
        <v>7.9879575969932226E-2</v>
      </c>
      <c r="M18" s="5"/>
      <c r="N18" s="5"/>
      <c r="O18" s="34">
        <f>+O37+O38+O39+O40</f>
        <v>18357678.428178579</v>
      </c>
      <c r="P18" s="1"/>
      <c r="Q18" s="29">
        <f>((O18/O17)-1)*100</f>
        <v>2.9395101645355082</v>
      </c>
      <c r="R18" s="5"/>
    </row>
    <row r="19" spans="1:18" ht="23.1" customHeight="1">
      <c r="A19" s="8">
        <v>2024</v>
      </c>
      <c r="E19" s="34">
        <f>+E41+E42+E43+E44</f>
        <v>73888487.440000013</v>
      </c>
      <c r="F19" s="5"/>
      <c r="G19" s="29">
        <f>((E19/E18)-1)*100</f>
        <v>8.9968427421252208</v>
      </c>
      <c r="H19" s="5"/>
      <c r="I19" s="5"/>
      <c r="J19" s="34">
        <f>J44</f>
        <v>317380</v>
      </c>
      <c r="K19" s="5"/>
      <c r="L19" s="29">
        <f>((J19/J18)-1)*100</f>
        <v>0.9240827540591523</v>
      </c>
      <c r="M19" s="5"/>
      <c r="N19" s="5"/>
      <c r="O19" s="34">
        <f>+O41+O42+O43+O44</f>
        <v>18807938.189999998</v>
      </c>
      <c r="P19" s="1"/>
      <c r="Q19" s="29">
        <f>((O19/O18)-1)*100</f>
        <v>2.4527053547810374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13978340</v>
      </c>
      <c r="G21" s="3">
        <f>(E21/E16-1)*100</f>
        <v>-72.880682094204531</v>
      </c>
      <c r="H21" s="4">
        <f>(E21/E19-1)*100</f>
        <v>-81.081843079612511</v>
      </c>
      <c r="J21" s="7">
        <v>312461</v>
      </c>
      <c r="L21" s="3">
        <f>(J21/J16-1)*100</f>
        <v>4.9310454136475279E-2</v>
      </c>
      <c r="M21" s="4">
        <f>(J21/J19-1)*100</f>
        <v>-1.5498771189110805</v>
      </c>
      <c r="O21" s="7">
        <v>3914181</v>
      </c>
      <c r="Q21" s="3">
        <f>(O21/O16-1)*100</f>
        <v>-76.017412979371457</v>
      </c>
      <c r="R21" s="4">
        <f>(O21/O19-1)*100</f>
        <v>-79.188675757765239</v>
      </c>
    </row>
    <row r="22" spans="1:18" ht="23.1" hidden="1" customHeight="1">
      <c r="C22" s="8">
        <v>2</v>
      </c>
      <c r="E22" s="7">
        <v>14358297</v>
      </c>
      <c r="G22" s="3">
        <f>(E22/E17-1)*100</f>
        <v>-76.778899931630335</v>
      </c>
      <c r="H22" s="4">
        <f t="shared" ref="H22:H46" si="3">(E22/E21-1)*100</f>
        <v>2.7181839903736682</v>
      </c>
      <c r="J22" s="7">
        <v>308588</v>
      </c>
      <c r="L22" s="3">
        <f>(J22/J17-1)*100</f>
        <v>-1.7933123927911021</v>
      </c>
      <c r="M22" s="4">
        <f t="shared" ref="M22:M46" si="4">(J22/J21-1)*100</f>
        <v>-1.2395146914334854</v>
      </c>
      <c r="O22" s="7">
        <v>4027148</v>
      </c>
      <c r="Q22" s="3">
        <f>(O22/O17-1)*100</f>
        <v>-77.418024610140208</v>
      </c>
      <c r="R22" s="4">
        <f t="shared" ref="R22:R46" si="5">(O22/O21-1)*100</f>
        <v>2.8860954564952523</v>
      </c>
    </row>
    <row r="23" spans="1:18" ht="23.1" hidden="1" customHeight="1">
      <c r="C23" s="8">
        <v>3</v>
      </c>
      <c r="E23" s="7">
        <v>14442480</v>
      </c>
      <c r="G23" s="3">
        <f>(E23/E18-1)*100</f>
        <v>-78.695128620076559</v>
      </c>
      <c r="H23" s="4">
        <f t="shared" si="3"/>
        <v>0.58630212204136001</v>
      </c>
      <c r="J23" s="7">
        <v>316243</v>
      </c>
      <c r="L23" s="3">
        <f>(J23/J18-1)*100</f>
        <v>0.5625266317724309</v>
      </c>
      <c r="M23" s="4">
        <f t="shared" si="4"/>
        <v>2.4806538167394754</v>
      </c>
      <c r="O23" s="7">
        <v>4191489</v>
      </c>
      <c r="Q23" s="3">
        <f>(O23/O18-1)*100</f>
        <v>-77.167652127699498</v>
      </c>
      <c r="R23" s="4">
        <f t="shared" si="5"/>
        <v>4.0808284175302134</v>
      </c>
    </row>
    <row r="24" spans="1:18" ht="23.1" hidden="1" customHeight="1">
      <c r="C24" s="8">
        <v>4</v>
      </c>
      <c r="E24" s="7">
        <v>15391153</v>
      </c>
      <c r="G24" s="3">
        <f>(E24/E19-1)*100</f>
        <v>-79.169754946603632</v>
      </c>
      <c r="H24" s="4">
        <f t="shared" si="3"/>
        <v>6.5686294874564455</v>
      </c>
      <c r="J24" s="7">
        <v>315860</v>
      </c>
      <c r="L24" s="3">
        <f>(J24/J19-1)*100</f>
        <v>-0.47892116705526844</v>
      </c>
      <c r="M24" s="4">
        <f t="shared" si="4"/>
        <v>-0.12110940004995685</v>
      </c>
      <c r="O24" s="7">
        <v>4228194</v>
      </c>
      <c r="Q24" s="3">
        <f>(O24/O19-1)*100</f>
        <v>-77.519098811968178</v>
      </c>
      <c r="R24" s="4">
        <f t="shared" si="5"/>
        <v>0.8757031212535793</v>
      </c>
    </row>
    <row r="25" spans="1:18" ht="23.1" customHeight="1">
      <c r="A25" s="8">
        <v>2020</v>
      </c>
      <c r="C25" s="8">
        <v>1</v>
      </c>
      <c r="E25" s="7">
        <v>14889880</v>
      </c>
      <c r="G25" s="3">
        <f t="shared" ref="G25:G46" si="6">(E25/E21-1)*100</f>
        <v>6.5210890563543344</v>
      </c>
      <c r="H25" s="4">
        <f t="shared" si="3"/>
        <v>-3.2568905006661986</v>
      </c>
      <c r="J25" s="7">
        <v>315126</v>
      </c>
      <c r="L25" s="3">
        <f t="shared" ref="L25:L46" si="7">(J25/J21-1)*100</f>
        <v>0.85290644272404403</v>
      </c>
      <c r="M25" s="4">
        <f t="shared" si="4"/>
        <v>-0.23238143481288942</v>
      </c>
      <c r="O25" s="7">
        <v>4027074</v>
      </c>
      <c r="Q25" s="3">
        <f t="shared" ref="Q25:Q46" si="8">(O25/O21-1)*100</f>
        <v>2.8842048949703658</v>
      </c>
      <c r="R25" s="4">
        <f t="shared" si="5"/>
        <v>-4.7566407785451625</v>
      </c>
    </row>
    <row r="26" spans="1:18" ht="23.1" customHeight="1">
      <c r="C26" s="8">
        <v>2</v>
      </c>
      <c r="E26" s="7">
        <v>11706125</v>
      </c>
      <c r="G26" s="3">
        <f t="shared" si="6"/>
        <v>-18.471354924612584</v>
      </c>
      <c r="H26" s="4">
        <f t="shared" si="3"/>
        <v>-21.382005764989376</v>
      </c>
      <c r="J26" s="7">
        <v>310459</v>
      </c>
      <c r="L26" s="3">
        <f t="shared" si="7"/>
        <v>0.60631003149831386</v>
      </c>
      <c r="M26" s="4">
        <f t="shared" si="4"/>
        <v>-1.4809949036258541</v>
      </c>
      <c r="O26" s="7">
        <v>3982545</v>
      </c>
      <c r="Q26" s="3">
        <f t="shared" si="8"/>
        <v>-1.1075580038280242</v>
      </c>
      <c r="R26" s="4">
        <f t="shared" si="5"/>
        <v>-1.1057407934396024</v>
      </c>
    </row>
    <row r="27" spans="1:18" ht="23.1" customHeight="1">
      <c r="C27" s="8">
        <v>3</v>
      </c>
      <c r="E27" s="7">
        <v>13001040</v>
      </c>
      <c r="G27" s="3">
        <f t="shared" si="6"/>
        <v>-9.9805573558003893</v>
      </c>
      <c r="H27" s="4">
        <f t="shared" si="3"/>
        <v>11.061858642377388</v>
      </c>
      <c r="J27" s="7">
        <v>312690</v>
      </c>
      <c r="L27" s="3">
        <f t="shared" si="7"/>
        <v>-1.1235031289230091</v>
      </c>
      <c r="M27" s="4">
        <f t="shared" si="4"/>
        <v>0.71861340788961225</v>
      </c>
      <c r="O27" s="7">
        <v>4148130</v>
      </c>
      <c r="Q27" s="3">
        <f t="shared" si="8"/>
        <v>-1.0344533887599372</v>
      </c>
      <c r="R27" s="4">
        <f t="shared" si="5"/>
        <v>4.1577684621266098</v>
      </c>
    </row>
    <row r="28" spans="1:18" ht="23.1" customHeight="1">
      <c r="C28" s="8">
        <v>4</v>
      </c>
      <c r="E28" s="7">
        <v>13629310</v>
      </c>
      <c r="G28" s="3">
        <f t="shared" si="6"/>
        <v>-11.447115105671424</v>
      </c>
      <c r="H28" s="4">
        <f t="shared" si="3"/>
        <v>4.8324595570815809</v>
      </c>
      <c r="J28" s="7">
        <v>314230</v>
      </c>
      <c r="L28" s="3">
        <f t="shared" si="7"/>
        <v>-0.51605141518393793</v>
      </c>
      <c r="M28" s="4">
        <f t="shared" si="4"/>
        <v>0.49250055965972539</v>
      </c>
      <c r="O28" s="7">
        <v>4175021</v>
      </c>
      <c r="Q28" s="3">
        <f t="shared" si="8"/>
        <v>-1.2575818422711937</v>
      </c>
      <c r="R28" s="4">
        <f t="shared" si="5"/>
        <v>0.64826801474400231</v>
      </c>
    </row>
    <row r="29" spans="1:18" ht="23.1" customHeight="1">
      <c r="A29" s="8">
        <v>2021</v>
      </c>
      <c r="C29" s="8">
        <v>1</v>
      </c>
      <c r="E29" s="7">
        <v>13616638</v>
      </c>
      <c r="G29" s="3">
        <f t="shared" si="6"/>
        <v>-8.5510561535754537</v>
      </c>
      <c r="H29" s="4">
        <f t="shared" si="3"/>
        <v>-9.2976093433927431E-2</v>
      </c>
      <c r="J29" s="7">
        <v>312655</v>
      </c>
      <c r="L29" s="3">
        <f t="shared" si="7"/>
        <v>-0.78413079212759085</v>
      </c>
      <c r="M29" s="4">
        <f t="shared" si="4"/>
        <v>-0.50122521719759838</v>
      </c>
      <c r="O29" s="7">
        <v>4030370</v>
      </c>
      <c r="Q29" s="3">
        <f t="shared" si="8"/>
        <v>8.1846025178577975E-2</v>
      </c>
      <c r="R29" s="4">
        <f t="shared" si="5"/>
        <v>-3.4646771836596701</v>
      </c>
    </row>
    <row r="30" spans="1:18" ht="23.1" customHeight="1">
      <c r="C30" s="8">
        <v>2</v>
      </c>
      <c r="E30" s="7">
        <v>12887197</v>
      </c>
      <c r="G30" s="3">
        <f t="shared" si="6"/>
        <v>10.08935066044485</v>
      </c>
      <c r="H30" s="4">
        <f t="shared" si="3"/>
        <v>-5.3569831260844243</v>
      </c>
      <c r="J30" s="7">
        <v>312216</v>
      </c>
      <c r="L30" s="3">
        <f t="shared" si="7"/>
        <v>0.56593624278891141</v>
      </c>
      <c r="M30" s="4">
        <f t="shared" si="4"/>
        <v>-0.14041035646319422</v>
      </c>
      <c r="O30" s="7">
        <v>4034892</v>
      </c>
      <c r="Q30" s="3">
        <f t="shared" si="8"/>
        <v>1.3144107599537547</v>
      </c>
      <c r="R30" s="4">
        <f t="shared" si="5"/>
        <v>0.11219813565503944</v>
      </c>
    </row>
    <row r="31" spans="1:18" ht="23.1" customHeight="1">
      <c r="C31" s="8">
        <v>3</v>
      </c>
      <c r="E31" s="7">
        <v>11672924</v>
      </c>
      <c r="G31" s="3">
        <f t="shared" si="6"/>
        <v>-10.215459686302019</v>
      </c>
      <c r="H31" s="4">
        <f t="shared" si="3"/>
        <v>-9.4223204627041817</v>
      </c>
      <c r="J31" s="7">
        <v>310042</v>
      </c>
      <c r="L31" s="3">
        <f t="shared" si="7"/>
        <v>-0.84684511816814911</v>
      </c>
      <c r="M31" s="4">
        <f t="shared" si="4"/>
        <v>-0.6963128090808901</v>
      </c>
      <c r="O31" s="7">
        <v>4015374</v>
      </c>
      <c r="Q31" s="3">
        <f t="shared" si="8"/>
        <v>-3.2003818588134947</v>
      </c>
      <c r="R31" s="4">
        <f t="shared" si="5"/>
        <v>-0.48373041955026563</v>
      </c>
    </row>
    <row r="32" spans="1:18" ht="23.1" customHeight="1">
      <c r="C32" s="8">
        <v>4</v>
      </c>
      <c r="E32" s="7">
        <v>13367089</v>
      </c>
      <c r="G32" s="3">
        <f t="shared" si="6"/>
        <v>-1.9239491947868226</v>
      </c>
      <c r="H32" s="4">
        <f t="shared" si="3"/>
        <v>14.513630003930466</v>
      </c>
      <c r="J32" s="7">
        <v>312307</v>
      </c>
      <c r="L32" s="3">
        <f t="shared" si="7"/>
        <v>-0.61197212233077281</v>
      </c>
      <c r="M32" s="4">
        <f t="shared" si="4"/>
        <v>0.73054618406538374</v>
      </c>
      <c r="O32" s="7">
        <v>4240293</v>
      </c>
      <c r="Q32" s="3">
        <f t="shared" si="8"/>
        <v>1.5633933338299322</v>
      </c>
      <c r="R32" s="4">
        <f t="shared" si="5"/>
        <v>5.601445842902808</v>
      </c>
    </row>
    <row r="33" spans="1:18" ht="23.1" customHeight="1">
      <c r="A33" s="8">
        <v>2022</v>
      </c>
      <c r="C33" s="8">
        <v>1</v>
      </c>
      <c r="E33" s="7">
        <v>15087244</v>
      </c>
      <c r="G33" s="3">
        <f t="shared" si="6"/>
        <v>10.800066800630237</v>
      </c>
      <c r="H33" s="4">
        <f t="shared" si="3"/>
        <v>12.868583429047264</v>
      </c>
      <c r="J33" s="7">
        <v>311842</v>
      </c>
      <c r="L33" s="3">
        <f t="shared" si="7"/>
        <v>-0.26003102461179539</v>
      </c>
      <c r="M33" s="4">
        <f t="shared" si="4"/>
        <v>-0.148891955671826</v>
      </c>
      <c r="O33" s="7">
        <v>4384495</v>
      </c>
      <c r="Q33" s="3">
        <f t="shared" si="8"/>
        <v>8.7864141505618498</v>
      </c>
      <c r="R33" s="4">
        <f t="shared" si="5"/>
        <v>3.4007555609954387</v>
      </c>
    </row>
    <row r="34" spans="1:18" ht="23.1" customHeight="1">
      <c r="C34" s="8">
        <v>2</v>
      </c>
      <c r="E34" s="7">
        <v>15116954</v>
      </c>
      <c r="G34" s="3">
        <f t="shared" si="6"/>
        <v>17.30210999335231</v>
      </c>
      <c r="H34" s="4">
        <f t="shared" si="3"/>
        <v>0.19692131975859173</v>
      </c>
      <c r="J34" s="7">
        <v>310747</v>
      </c>
      <c r="L34" s="3">
        <f t="shared" si="7"/>
        <v>-0.47050759730442593</v>
      </c>
      <c r="M34" s="4">
        <f t="shared" si="4"/>
        <v>-0.35113935903438032</v>
      </c>
      <c r="O34" s="7">
        <v>4415538</v>
      </c>
      <c r="Q34" s="3">
        <f t="shared" si="8"/>
        <v>9.433858452716958</v>
      </c>
      <c r="R34" s="4">
        <f t="shared" si="5"/>
        <v>0.70801768504695772</v>
      </c>
    </row>
    <row r="35" spans="1:18" ht="23.1" customHeight="1">
      <c r="C35" s="8">
        <v>3</v>
      </c>
      <c r="E35" s="7">
        <v>15575156</v>
      </c>
      <c r="G35" s="3">
        <f t="shared" si="6"/>
        <v>33.429773037158462</v>
      </c>
      <c r="H35" s="4">
        <f t="shared" si="3"/>
        <v>3.0310471276157935</v>
      </c>
      <c r="J35" s="7">
        <v>313239</v>
      </c>
      <c r="L35" s="3">
        <f t="shared" si="7"/>
        <v>1.0311506183033226</v>
      </c>
      <c r="M35" s="4">
        <f t="shared" si="4"/>
        <v>0.8019385545154023</v>
      </c>
      <c r="O35" s="7">
        <v>4491941</v>
      </c>
      <c r="Q35" s="3">
        <f t="shared" si="8"/>
        <v>11.868558196571488</v>
      </c>
      <c r="R35" s="4">
        <f t="shared" si="5"/>
        <v>1.7303214240257825</v>
      </c>
    </row>
    <row r="36" spans="1:18" ht="23.1" customHeight="1">
      <c r="C36" s="8">
        <v>4</v>
      </c>
      <c r="E36" s="7">
        <v>16053621</v>
      </c>
      <c r="G36" s="3">
        <f t="shared" si="6"/>
        <v>20.098108122119939</v>
      </c>
      <c r="H36" s="4">
        <f t="shared" si="3"/>
        <v>3.0719756514798302</v>
      </c>
      <c r="J36" s="7">
        <v>314223</v>
      </c>
      <c r="L36" s="3">
        <f t="shared" si="7"/>
        <v>0.61349889691872939</v>
      </c>
      <c r="M36" s="4">
        <f t="shared" si="4"/>
        <v>0.31413712851848796</v>
      </c>
      <c r="O36" s="7">
        <v>4541488</v>
      </c>
      <c r="Q36" s="3">
        <f t="shared" si="8"/>
        <v>7.1031648048849538</v>
      </c>
      <c r="R36" s="4">
        <f t="shared" si="5"/>
        <v>1.1030198304029293</v>
      </c>
    </row>
    <row r="37" spans="1:18" ht="23.1" customHeight="1">
      <c r="A37" s="8">
        <v>2023</v>
      </c>
      <c r="C37" s="8">
        <v>1</v>
      </c>
      <c r="E37" s="7">
        <v>16466525</v>
      </c>
      <c r="G37" s="3">
        <f t="shared" si="6"/>
        <v>9.1420341581272204</v>
      </c>
      <c r="H37" s="4">
        <f t="shared" si="3"/>
        <v>2.5720303226294039</v>
      </c>
      <c r="J37" s="7">
        <v>314659</v>
      </c>
      <c r="L37" s="3">
        <f t="shared" si="7"/>
        <v>0.90334207707749581</v>
      </c>
      <c r="M37" s="4">
        <f t="shared" si="4"/>
        <v>0.13875496064896797</v>
      </c>
      <c r="O37" s="7">
        <v>4578998.9415191403</v>
      </c>
      <c r="Q37" s="3">
        <f t="shared" si="8"/>
        <v>4.4361766068644171</v>
      </c>
      <c r="R37" s="4">
        <f t="shared" si="5"/>
        <v>0.82596148044737916</v>
      </c>
    </row>
    <row r="38" spans="1:18" ht="23.1" customHeight="1">
      <c r="C38" s="8">
        <v>2</v>
      </c>
      <c r="E38" s="7">
        <v>16806000.783750601</v>
      </c>
      <c r="G38" s="3">
        <f t="shared" si="6"/>
        <v>11.173195233316191</v>
      </c>
      <c r="H38" s="4">
        <f t="shared" si="3"/>
        <v>2.0616115649816802</v>
      </c>
      <c r="J38" s="7">
        <v>314464</v>
      </c>
      <c r="L38" s="3">
        <f t="shared" si="7"/>
        <v>1.1961499226058603</v>
      </c>
      <c r="M38" s="4">
        <f t="shared" si="4"/>
        <v>-6.1971848890385317E-2</v>
      </c>
      <c r="O38" s="7">
        <v>4587636.49570732</v>
      </c>
      <c r="Q38" s="3">
        <f t="shared" si="8"/>
        <v>3.8975657260184482</v>
      </c>
      <c r="R38" s="4">
        <f t="shared" si="5"/>
        <v>0.18863411628817772</v>
      </c>
    </row>
    <row r="39" spans="1:18" ht="23.1" customHeight="1">
      <c r="C39" s="8">
        <v>3</v>
      </c>
      <c r="E39" s="7">
        <v>17023154.9484763</v>
      </c>
      <c r="G39" s="3">
        <f t="shared" si="6"/>
        <v>9.2968503716835968</v>
      </c>
      <c r="H39" s="4">
        <f t="shared" si="3"/>
        <v>1.2921227811417246</v>
      </c>
      <c r="J39" s="7">
        <v>314300</v>
      </c>
      <c r="L39" s="3">
        <f t="shared" si="7"/>
        <v>0.3387189973151461</v>
      </c>
      <c r="M39" s="4">
        <f t="shared" si="4"/>
        <v>-5.2152233642011048E-2</v>
      </c>
      <c r="O39" s="7">
        <v>4591327.08093605</v>
      </c>
      <c r="Q39" s="3">
        <f t="shared" si="8"/>
        <v>2.212541993228534</v>
      </c>
      <c r="R39" s="4">
        <f t="shared" si="5"/>
        <v>8.0446330745331807E-2</v>
      </c>
    </row>
    <row r="40" spans="1:18" ht="23.1" customHeight="1">
      <c r="C40" s="8">
        <v>4</v>
      </c>
      <c r="E40" s="7">
        <v>17493885.993859101</v>
      </c>
      <c r="G40" s="3">
        <f t="shared" si="6"/>
        <v>8.971589611210451</v>
      </c>
      <c r="H40" s="4">
        <f t="shared" si="3"/>
        <v>2.7652397385064864</v>
      </c>
      <c r="J40" s="7">
        <v>314474</v>
      </c>
      <c r="L40" s="3">
        <f t="shared" si="7"/>
        <v>7.9879575969932226E-2</v>
      </c>
      <c r="M40" s="4">
        <f t="shared" si="4"/>
        <v>5.5361119949082216E-2</v>
      </c>
      <c r="O40" s="7">
        <v>4599715.9100160701</v>
      </c>
      <c r="Q40" s="3">
        <f t="shared" si="8"/>
        <v>1.2821328607731663</v>
      </c>
      <c r="R40" s="4">
        <f t="shared" si="5"/>
        <v>0.1827103347712189</v>
      </c>
    </row>
    <row r="41" spans="1:18" ht="23.1" customHeight="1">
      <c r="A41" s="8">
        <v>2024</v>
      </c>
      <c r="C41" s="8">
        <v>1</v>
      </c>
      <c r="E41" s="7">
        <v>17943070.120000001</v>
      </c>
      <c r="G41" s="3">
        <f t="shared" si="6"/>
        <v>8.9669503431962774</v>
      </c>
      <c r="H41" s="4">
        <f t="shared" si="3"/>
        <v>2.567663504258455</v>
      </c>
      <c r="J41" s="7">
        <v>315544</v>
      </c>
      <c r="L41" s="3">
        <f t="shared" si="7"/>
        <v>0.28125685265636413</v>
      </c>
      <c r="M41" s="4">
        <f t="shared" si="4"/>
        <v>0.340250704350753</v>
      </c>
      <c r="O41" s="7">
        <v>4644764.29</v>
      </c>
      <c r="Q41" s="3">
        <f t="shared" si="8"/>
        <v>1.4362385604535843</v>
      </c>
      <c r="R41" s="4">
        <f t="shared" si="5"/>
        <v>0.97937309314766186</v>
      </c>
    </row>
    <row r="42" spans="1:18" ht="23.1" customHeight="1">
      <c r="C42" s="8">
        <v>2</v>
      </c>
      <c r="E42" s="7">
        <v>18294161.420000002</v>
      </c>
      <c r="G42" s="3">
        <f t="shared" si="6"/>
        <v>8.8549361350040776</v>
      </c>
      <c r="H42" s="4">
        <f t="shared" si="3"/>
        <v>1.9566958031817627</v>
      </c>
      <c r="J42" s="7">
        <v>316110</v>
      </c>
      <c r="L42" s="3">
        <f t="shared" si="7"/>
        <v>0.5234303449679345</v>
      </c>
      <c r="M42" s="4">
        <f t="shared" si="4"/>
        <v>0.17937276576325267</v>
      </c>
      <c r="O42" s="7">
        <v>4688822.7</v>
      </c>
      <c r="Q42" s="3">
        <f t="shared" si="8"/>
        <v>2.2056282006510441</v>
      </c>
      <c r="R42" s="4">
        <f t="shared" si="5"/>
        <v>0.94856072879427877</v>
      </c>
    </row>
    <row r="43" spans="1:18" ht="23.1" customHeight="1">
      <c r="C43" s="8">
        <v>3</v>
      </c>
      <c r="E43" s="7">
        <v>18576802.199999999</v>
      </c>
      <c r="G43" s="3">
        <f t="shared" si="6"/>
        <v>9.1266704452030112</v>
      </c>
      <c r="H43" s="4">
        <f t="shared" si="3"/>
        <v>1.5449780589068318</v>
      </c>
      <c r="J43" s="7">
        <v>317273</v>
      </c>
      <c r="L43" s="3">
        <f t="shared" si="7"/>
        <v>0.94591154947503142</v>
      </c>
      <c r="M43" s="4">
        <f t="shared" si="4"/>
        <v>0.36790990477997276</v>
      </c>
      <c r="O43" s="7">
        <v>4734659.5999999996</v>
      </c>
      <c r="Q43" s="3">
        <f t="shared" si="8"/>
        <v>3.1218102421648464</v>
      </c>
      <c r="R43" s="4">
        <f t="shared" si="5"/>
        <v>0.97757801761195751</v>
      </c>
    </row>
    <row r="44" spans="1:18" ht="23.1" customHeight="1">
      <c r="C44" s="8">
        <v>4</v>
      </c>
      <c r="E44" s="7">
        <v>19074453.699999999</v>
      </c>
      <c r="G44" s="3">
        <f t="shared" si="6"/>
        <v>9.0349720279172097</v>
      </c>
      <c r="H44" s="4">
        <f t="shared" si="3"/>
        <v>2.6788867892451274</v>
      </c>
      <c r="J44" s="7">
        <v>317380</v>
      </c>
      <c r="L44" s="3">
        <f t="shared" si="7"/>
        <v>0.9240827540591523</v>
      </c>
      <c r="M44" s="4">
        <f t="shared" si="4"/>
        <v>3.3724899376874617E-2</v>
      </c>
      <c r="O44" s="7">
        <v>4739691.5999999996</v>
      </c>
      <c r="Q44" s="3">
        <f t="shared" si="8"/>
        <v>3.043137722465139</v>
      </c>
      <c r="R44" s="4">
        <f t="shared" si="5"/>
        <v>0.10628007977595555</v>
      </c>
    </row>
    <row r="45" spans="1:18" ht="23.1" customHeight="1">
      <c r="A45" s="8">
        <v>2025</v>
      </c>
      <c r="C45" s="8" t="s">
        <v>20</v>
      </c>
      <c r="E45" s="7">
        <v>19571876.899999999</v>
      </c>
      <c r="G45" s="3">
        <f t="shared" si="6"/>
        <v>9.0776370437546827</v>
      </c>
      <c r="H45" s="4">
        <f t="shared" si="3"/>
        <v>2.6077978841407168</v>
      </c>
      <c r="J45" s="7">
        <v>318897</v>
      </c>
      <c r="L45" s="3">
        <f t="shared" si="7"/>
        <v>1.0626093349897392</v>
      </c>
      <c r="M45" s="4">
        <f t="shared" si="4"/>
        <v>0.47797592790976839</v>
      </c>
      <c r="O45" s="7">
        <v>4809710.7</v>
      </c>
      <c r="Q45" s="3">
        <f t="shared" si="8"/>
        <v>3.5512331670979114</v>
      </c>
      <c r="R45" s="4">
        <f t="shared" si="5"/>
        <v>1.4772923200319754</v>
      </c>
    </row>
    <row r="46" spans="1:18" ht="23.1" customHeight="1" thickBot="1">
      <c r="A46" s="27"/>
      <c r="B46" s="23"/>
      <c r="C46" s="27" t="s">
        <v>19</v>
      </c>
      <c r="D46" s="23"/>
      <c r="E46" s="24">
        <v>19852744.199999999</v>
      </c>
      <c r="F46" s="23"/>
      <c r="G46" s="32">
        <f t="shared" si="6"/>
        <v>8.5195639429314518</v>
      </c>
      <c r="H46" s="33">
        <f t="shared" si="3"/>
        <v>1.4350555209142968</v>
      </c>
      <c r="I46" s="23"/>
      <c r="J46" s="24">
        <v>319366</v>
      </c>
      <c r="K46" s="23"/>
      <c r="L46" s="32">
        <f t="shared" si="7"/>
        <v>1.0300211951535854</v>
      </c>
      <c r="M46" s="33">
        <f t="shared" si="4"/>
        <v>0.14706942994133776</v>
      </c>
      <c r="N46" s="23"/>
      <c r="O46" s="24">
        <v>4853637.9000000004</v>
      </c>
      <c r="P46" s="25"/>
      <c r="Q46" s="32">
        <f t="shared" si="8"/>
        <v>3.5150657328117729</v>
      </c>
      <c r="R46" s="33">
        <f t="shared" si="5"/>
        <v>0.91330233230035862</v>
      </c>
    </row>
  </sheetData>
  <sheetProtection algorithmName="SHA-512" hashValue="lmxs/VXEcwB6fJr2zJqASS7FEKGlt6HfQadaX2XWFxz97fLU+zmwQVAH/AKsKHsUiPsIPdW0gV6dRELm3pmSoA==" saltValue="Vz+pkJ4aWlZtYRoFnHegD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&amp;C&amp;"Arial,Bold"&amp;[45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F4E4-6A46-422C-96FB-BA6694656BE5}">
  <sheetPr>
    <tabColor rgb="FF00B0F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92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93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20879856.528000001</v>
      </c>
      <c r="F14" s="5"/>
      <c r="G14" s="29"/>
      <c r="H14" s="5"/>
      <c r="I14" s="5"/>
      <c r="J14" s="34">
        <f>J24</f>
        <v>108913</v>
      </c>
      <c r="K14" s="5"/>
      <c r="L14" s="29"/>
      <c r="M14" s="5"/>
      <c r="N14" s="5"/>
      <c r="O14" s="34">
        <f>+O21+O22+O23+O24</f>
        <v>4037372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20151190.604321141</v>
      </c>
      <c r="F15" s="5"/>
      <c r="G15" s="29">
        <f t="shared" ref="G15:G16" si="0">((E15/E14)-1)*100</f>
        <v>-3.4898033073250012</v>
      </c>
      <c r="H15" s="5"/>
      <c r="I15" s="5"/>
      <c r="J15" s="34">
        <f>J28</f>
        <v>109556</v>
      </c>
      <c r="K15" s="5"/>
      <c r="L15" s="29">
        <f t="shared" ref="L15:L16" si="1">((J15/J14)-1)*100</f>
        <v>0.59037947719740025</v>
      </c>
      <c r="M15" s="5"/>
      <c r="N15" s="5"/>
      <c r="O15" s="34">
        <f>+O25+O26+O27+O28</f>
        <v>4139010.1852462199</v>
      </c>
      <c r="P15" s="1"/>
      <c r="Q15" s="29">
        <f t="shared" ref="Q15:Q16" si="2">((O15/O14)-1)*100</f>
        <v>2.5174342430229313</v>
      </c>
      <c r="R15" s="5"/>
    </row>
    <row r="16" spans="1:19" ht="23.1" customHeight="1">
      <c r="A16" s="8">
        <v>2021</v>
      </c>
      <c r="E16" s="34">
        <f>+E29+E30+E31+E32</f>
        <v>22136577.584469549</v>
      </c>
      <c r="F16" s="5"/>
      <c r="G16" s="29">
        <f t="shared" si="0"/>
        <v>9.8524549696962893</v>
      </c>
      <c r="H16" s="5"/>
      <c r="I16" s="5"/>
      <c r="J16" s="34">
        <f>J32</f>
        <v>110156</v>
      </c>
      <c r="K16" s="5"/>
      <c r="L16" s="29">
        <f t="shared" si="1"/>
        <v>0.54766512103399112</v>
      </c>
      <c r="M16" s="5"/>
      <c r="N16" s="5"/>
      <c r="O16" s="34">
        <f>+O29+O30+O31+O32</f>
        <v>4226539.5477276901</v>
      </c>
      <c r="P16" s="1"/>
      <c r="Q16" s="29">
        <f t="shared" si="2"/>
        <v>2.1147414131396536</v>
      </c>
      <c r="R16" s="5"/>
    </row>
    <row r="17" spans="1:18" ht="23.1" customHeight="1">
      <c r="A17" s="8">
        <v>2022</v>
      </c>
      <c r="E17" s="34">
        <f>+E33+E34+E35+E36</f>
        <v>24564859.530016068</v>
      </c>
      <c r="F17" s="5"/>
      <c r="G17" s="29">
        <f>((E17/E16)-1)*100</f>
        <v>10.969545478656739</v>
      </c>
      <c r="H17" s="5"/>
      <c r="I17" s="5"/>
      <c r="J17" s="34">
        <f>J36</f>
        <v>110708</v>
      </c>
      <c r="K17" s="5"/>
      <c r="L17" s="29">
        <f>((J17/J16)-1)*100</f>
        <v>0.50110752024401517</v>
      </c>
      <c r="M17" s="5"/>
      <c r="N17" s="5"/>
      <c r="O17" s="34">
        <f>+O33+O34+O35+O36</f>
        <v>4376094.6928464901</v>
      </c>
      <c r="P17" s="1"/>
      <c r="Q17" s="29">
        <f>((O17/O16)-1)*100</f>
        <v>3.5384773626264909</v>
      </c>
      <c r="R17" s="5"/>
    </row>
    <row r="18" spans="1:18" ht="23.1" customHeight="1">
      <c r="A18" s="8">
        <v>2023</v>
      </c>
      <c r="E18" s="34">
        <f>+E37+E38+E39+E40</f>
        <v>27728799.500912033</v>
      </c>
      <c r="F18" s="5"/>
      <c r="G18" s="29">
        <f>((E18/E17)-1)*100</f>
        <v>12.879943266233273</v>
      </c>
      <c r="H18" s="5"/>
      <c r="I18" s="5"/>
      <c r="J18" s="34">
        <f>J40</f>
        <v>112683</v>
      </c>
      <c r="K18" s="5"/>
      <c r="L18" s="29">
        <f>((J18/J17)-1)*100</f>
        <v>1.7839722513278256</v>
      </c>
      <c r="M18" s="5"/>
      <c r="N18" s="5"/>
      <c r="O18" s="34">
        <f>+O37+O38+O39+O40</f>
        <v>4675881.87955199</v>
      </c>
      <c r="P18" s="1"/>
      <c r="Q18" s="29">
        <f>((O18/O17)-1)*100</f>
        <v>6.8505644358097584</v>
      </c>
      <c r="R18" s="5"/>
    </row>
    <row r="19" spans="1:18" ht="23.1" customHeight="1">
      <c r="A19" s="8">
        <v>2024</v>
      </c>
      <c r="E19" s="34">
        <f>+E41+E42+E43+E44</f>
        <v>31750743.680877279</v>
      </c>
      <c r="F19" s="5"/>
      <c r="G19" s="29">
        <f>((E19/E18)-1)*100</f>
        <v>14.504573772957464</v>
      </c>
      <c r="H19" s="5"/>
      <c r="I19" s="5"/>
      <c r="J19" s="34">
        <f>J44</f>
        <v>113048</v>
      </c>
      <c r="K19" s="5"/>
      <c r="L19" s="29">
        <f>((J19/J18)-1)*100</f>
        <v>0.32391753858167505</v>
      </c>
      <c r="M19" s="5"/>
      <c r="N19" s="5"/>
      <c r="O19" s="34">
        <f>+O41+O42+O43+O44</f>
        <v>4940819.8115584999</v>
      </c>
      <c r="P19" s="1"/>
      <c r="Q19" s="29">
        <f>((O19/O18)-1)*100</f>
        <v>5.6660527111496384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5121894</v>
      </c>
      <c r="G21" s="3">
        <f>(E21/E16-1)*100</f>
        <v>-76.862304118802044</v>
      </c>
      <c r="H21" s="4">
        <f>(E21/E19-1)*100</f>
        <v>-83.868428243824738</v>
      </c>
      <c r="J21" s="7">
        <v>106222</v>
      </c>
      <c r="L21" s="3">
        <f>(J21/J16-1)*100</f>
        <v>-3.5712988852173333</v>
      </c>
      <c r="M21" s="4">
        <f>(J21/J19-1)*100</f>
        <v>-6.0381430896610304</v>
      </c>
      <c r="O21" s="7">
        <v>998070</v>
      </c>
      <c r="Q21" s="3">
        <f>(O21/O16-1)*100</f>
        <v>-76.385646254355024</v>
      </c>
      <c r="R21" s="4">
        <f>(O21/O19-1)*100</f>
        <v>-79.799506193989785</v>
      </c>
    </row>
    <row r="22" spans="1:18" ht="23.1" hidden="1" customHeight="1">
      <c r="C22" s="8">
        <v>2</v>
      </c>
      <c r="E22" s="7">
        <v>5129292</v>
      </c>
      <c r="G22" s="3">
        <f>(E22/E17-1)*100</f>
        <v>-79.119392098568838</v>
      </c>
      <c r="H22" s="4">
        <f t="shared" ref="H22:H46" si="3">(E22/E21-1)*100</f>
        <v>0.1444387564443872</v>
      </c>
      <c r="J22" s="7">
        <v>106404</v>
      </c>
      <c r="L22" s="3">
        <f>(J22/J17-1)*100</f>
        <v>-3.8877045922607212</v>
      </c>
      <c r="M22" s="4">
        <f t="shared" ref="M22:M46" si="4">(J22/J21-1)*100</f>
        <v>0.17133927058425868</v>
      </c>
      <c r="O22" s="7">
        <v>995179</v>
      </c>
      <c r="Q22" s="3">
        <f>(O22/O17-1)*100</f>
        <v>-77.25874164407827</v>
      </c>
      <c r="R22" s="4">
        <f t="shared" ref="R22:R46" si="5">(O22/O21-1)*100</f>
        <v>-0.28965904195096259</v>
      </c>
    </row>
    <row r="23" spans="1:18" ht="23.1" hidden="1" customHeight="1">
      <c r="C23" s="8">
        <v>3</v>
      </c>
      <c r="E23" s="7">
        <v>5272158</v>
      </c>
      <c r="G23" s="3">
        <f>(E23/E18-1)*100</f>
        <v>-80.986706619496488</v>
      </c>
      <c r="H23" s="4">
        <f t="shared" si="3"/>
        <v>2.7852966842207394</v>
      </c>
      <c r="J23" s="7">
        <v>107327</v>
      </c>
      <c r="L23" s="3">
        <f>(J23/J18-1)*100</f>
        <v>-4.7531570866945376</v>
      </c>
      <c r="M23" s="4">
        <f t="shared" si="4"/>
        <v>0.86744859215819314</v>
      </c>
      <c r="O23" s="7">
        <v>1003830</v>
      </c>
      <c r="Q23" s="3">
        <f>(O23/O18-1)*100</f>
        <v>-78.531750248229542</v>
      </c>
      <c r="R23" s="4">
        <f t="shared" si="5"/>
        <v>0.86929085119360483</v>
      </c>
    </row>
    <row r="24" spans="1:18" ht="23.1" hidden="1" customHeight="1">
      <c r="C24" s="8">
        <v>4</v>
      </c>
      <c r="E24" s="7">
        <v>5356512.5279999999</v>
      </c>
      <c r="G24" s="3">
        <f>(E24/E19-1)*100</f>
        <v>-83.129489558299383</v>
      </c>
      <c r="H24" s="4">
        <f t="shared" si="3"/>
        <v>1.6000000000000014</v>
      </c>
      <c r="J24" s="7">
        <v>108913</v>
      </c>
      <c r="L24" s="3">
        <f>(J24/J19-1)*100</f>
        <v>-3.657738305852376</v>
      </c>
      <c r="M24" s="4">
        <f t="shared" si="4"/>
        <v>1.4777269466210718</v>
      </c>
      <c r="O24" s="7">
        <v>1040293</v>
      </c>
      <c r="Q24" s="3">
        <f>(O24/O19-1)*100</f>
        <v>-78.94493141469458</v>
      </c>
      <c r="R24" s="4">
        <f t="shared" si="5"/>
        <v>3.6323879541356519</v>
      </c>
    </row>
    <row r="25" spans="1:18" ht="23.1" customHeight="1">
      <c r="A25" s="8">
        <v>2020</v>
      </c>
      <c r="C25" s="8">
        <v>1</v>
      </c>
      <c r="E25" s="7">
        <v>5329729.9653599998</v>
      </c>
      <c r="G25" s="3">
        <f t="shared" ref="G25:G46" si="6">(E25/E21-1)*100</f>
        <v>4.0577951312541716</v>
      </c>
      <c r="H25" s="4">
        <f t="shared" si="3"/>
        <v>-0.50000000000000044</v>
      </c>
      <c r="J25" s="7">
        <v>109403</v>
      </c>
      <c r="L25" s="3">
        <f t="shared" ref="L25:L46" si="7">(J25/J21-1)*100</f>
        <v>2.9946715369697507</v>
      </c>
      <c r="M25" s="4">
        <f t="shared" si="4"/>
        <v>0.44990037920173975</v>
      </c>
      <c r="O25" s="7">
        <v>1048095.1975</v>
      </c>
      <c r="Q25" s="3">
        <f t="shared" ref="Q25:Q46" si="8">(O25/O21-1)*100</f>
        <v>5.0121932830362592</v>
      </c>
      <c r="R25" s="4">
        <f t="shared" si="5"/>
        <v>0.75000000000000622</v>
      </c>
    </row>
    <row r="26" spans="1:18" ht="23.1" customHeight="1">
      <c r="C26" s="8">
        <v>2</v>
      </c>
      <c r="E26" s="7">
        <v>4317081.2719416004</v>
      </c>
      <c r="G26" s="3">
        <f t="shared" si="6"/>
        <v>-15.834753179549921</v>
      </c>
      <c r="H26" s="4">
        <f t="shared" si="3"/>
        <v>-18.999999999999993</v>
      </c>
      <c r="J26" s="7">
        <v>109075</v>
      </c>
      <c r="L26" s="3">
        <f t="shared" si="7"/>
        <v>2.5102439757903827</v>
      </c>
      <c r="M26" s="4">
        <f t="shared" si="4"/>
        <v>-0.29980896319113937</v>
      </c>
      <c r="O26" s="7">
        <v>1017700.4367725</v>
      </c>
      <c r="Q26" s="3">
        <f t="shared" si="8"/>
        <v>2.2630538599086147</v>
      </c>
      <c r="R26" s="4">
        <f t="shared" si="5"/>
        <v>-2.8999999999999915</v>
      </c>
    </row>
    <row r="27" spans="1:18" ht="23.1" customHeight="1">
      <c r="C27" s="8">
        <v>3</v>
      </c>
      <c r="E27" s="7">
        <v>5206261.4036743604</v>
      </c>
      <c r="G27" s="3">
        <f t="shared" si="6"/>
        <v>-1.2498979796439991</v>
      </c>
      <c r="H27" s="4">
        <f t="shared" si="3"/>
        <v>20.596789259259253</v>
      </c>
      <c r="J27" s="7">
        <v>109239</v>
      </c>
      <c r="L27" s="3">
        <f t="shared" si="7"/>
        <v>1.7814715775154477</v>
      </c>
      <c r="M27" s="4">
        <f t="shared" si="4"/>
        <v>0.15035526014210987</v>
      </c>
      <c r="O27" s="7">
        <v>1029912.84201377</v>
      </c>
      <c r="Q27" s="3">
        <f t="shared" si="8"/>
        <v>2.5983325875666319</v>
      </c>
      <c r="R27" s="4">
        <f t="shared" si="5"/>
        <v>1.2000000000000011</v>
      </c>
    </row>
    <row r="28" spans="1:18" ht="23.1" customHeight="1">
      <c r="C28" s="8">
        <v>4</v>
      </c>
      <c r="E28" s="7">
        <v>5298117.9633451803</v>
      </c>
      <c r="G28" s="3">
        <f t="shared" si="6"/>
        <v>-1.0901601433689345</v>
      </c>
      <c r="H28" s="4">
        <f t="shared" si="3"/>
        <v>1.7643478217592268</v>
      </c>
      <c r="J28" s="7">
        <v>109556</v>
      </c>
      <c r="L28" s="3">
        <f t="shared" si="7"/>
        <v>0.59037947719740025</v>
      </c>
      <c r="M28" s="4">
        <f t="shared" si="4"/>
        <v>0.29018940122118586</v>
      </c>
      <c r="O28" s="7">
        <v>1043301.70895995</v>
      </c>
      <c r="Q28" s="3">
        <f t="shared" si="8"/>
        <v>0.2892174570001016</v>
      </c>
      <c r="R28" s="4">
        <f t="shared" si="5"/>
        <v>1.3000000000001011</v>
      </c>
    </row>
    <row r="29" spans="1:18" ht="23.1" customHeight="1">
      <c r="A29" s="8">
        <v>2021</v>
      </c>
      <c r="C29" s="8">
        <v>1</v>
      </c>
      <c r="E29" s="7">
        <v>5260342.3735997099</v>
      </c>
      <c r="G29" s="3">
        <f t="shared" si="6"/>
        <v>-1.3018969480868114</v>
      </c>
      <c r="H29" s="4">
        <f t="shared" si="3"/>
        <v>-0.71300016358297746</v>
      </c>
      <c r="J29" s="7">
        <v>109052</v>
      </c>
      <c r="L29" s="3">
        <f t="shared" si="7"/>
        <v>-0.32083215268320364</v>
      </c>
      <c r="M29" s="4">
        <f t="shared" si="4"/>
        <v>-0.46003870166855254</v>
      </c>
      <c r="O29" s="7">
        <v>1046170.7886595899</v>
      </c>
      <c r="Q29" s="3">
        <f t="shared" si="8"/>
        <v>-0.18361011909989733</v>
      </c>
      <c r="R29" s="4">
        <f t="shared" si="5"/>
        <v>0.27500000000000302</v>
      </c>
    </row>
    <row r="30" spans="1:18" ht="23.1" customHeight="1">
      <c r="C30" s="8">
        <v>2</v>
      </c>
      <c r="E30" s="7">
        <v>5436449.9906675303</v>
      </c>
      <c r="G30" s="3">
        <f t="shared" si="6"/>
        <v>25.928831268504137</v>
      </c>
      <c r="H30" s="4">
        <f t="shared" si="3"/>
        <v>3.3478356456731584</v>
      </c>
      <c r="J30" s="7">
        <v>109237</v>
      </c>
      <c r="L30" s="3">
        <f t="shared" si="7"/>
        <v>0.14852165940866247</v>
      </c>
      <c r="M30" s="4">
        <f t="shared" si="4"/>
        <v>0.1696438396361355</v>
      </c>
      <c r="O30" s="7">
        <v>1047635.42776371</v>
      </c>
      <c r="Q30" s="3">
        <f t="shared" si="8"/>
        <v>2.9414344250597635</v>
      </c>
      <c r="R30" s="4">
        <f t="shared" si="5"/>
        <v>0.13999999999967372</v>
      </c>
    </row>
    <row r="31" spans="1:18" ht="23.1" customHeight="1">
      <c r="C31" s="8">
        <v>3</v>
      </c>
      <c r="E31" s="7">
        <v>5516963.9722261401</v>
      </c>
      <c r="G31" s="3">
        <f t="shared" si="6"/>
        <v>5.9678633948825333</v>
      </c>
      <c r="H31" s="4">
        <f t="shared" si="3"/>
        <v>1.4810028915344331</v>
      </c>
      <c r="J31" s="7">
        <v>109303</v>
      </c>
      <c r="L31" s="3">
        <f t="shared" si="7"/>
        <v>5.8587134631404858E-2</v>
      </c>
      <c r="M31" s="4">
        <f t="shared" si="4"/>
        <v>6.041908877028046E-2</v>
      </c>
      <c r="O31" s="7">
        <v>1054169.33130439</v>
      </c>
      <c r="Q31" s="3">
        <f t="shared" si="8"/>
        <v>2.3551982557273199</v>
      </c>
      <c r="R31" s="4">
        <f t="shared" si="5"/>
        <v>0.62368104089676191</v>
      </c>
    </row>
    <row r="32" spans="1:18" ht="23.1" customHeight="1">
      <c r="C32" s="8">
        <v>4</v>
      </c>
      <c r="E32" s="7">
        <v>5922821.2479761699</v>
      </c>
      <c r="G32" s="3">
        <f t="shared" si="6"/>
        <v>11.791041440620509</v>
      </c>
      <c r="H32" s="4">
        <f t="shared" si="3"/>
        <v>7.3565330096992287</v>
      </c>
      <c r="J32" s="7">
        <v>110156</v>
      </c>
      <c r="L32" s="3">
        <f t="shared" si="7"/>
        <v>0.54766512103399112</v>
      </c>
      <c r="M32" s="4">
        <f t="shared" si="4"/>
        <v>0.78039944008856388</v>
      </c>
      <c r="O32" s="7">
        <v>1078564</v>
      </c>
      <c r="Q32" s="3">
        <f t="shared" si="8"/>
        <v>3.3798747512071348</v>
      </c>
      <c r="R32" s="4">
        <f t="shared" si="5"/>
        <v>2.3141129201154964</v>
      </c>
    </row>
    <row r="33" spans="1:18" ht="23.1" customHeight="1">
      <c r="A33" s="8">
        <v>2022</v>
      </c>
      <c r="C33" s="8">
        <v>1</v>
      </c>
      <c r="E33" s="7">
        <v>5979616.3505350202</v>
      </c>
      <c r="G33" s="3">
        <f t="shared" si="6"/>
        <v>13.673520197946786</v>
      </c>
      <c r="H33" s="4">
        <f t="shared" si="3"/>
        <v>0.95891974754864773</v>
      </c>
      <c r="J33" s="7">
        <v>110131</v>
      </c>
      <c r="L33" s="3">
        <f t="shared" si="7"/>
        <v>0.98943623225618005</v>
      </c>
      <c r="M33" s="4">
        <f t="shared" si="4"/>
        <v>-2.2695086967572387E-2</v>
      </c>
      <c r="O33" s="7">
        <v>1085548.1920187499</v>
      </c>
      <c r="Q33" s="3">
        <f t="shared" si="8"/>
        <v>3.7639555401477454</v>
      </c>
      <c r="R33" s="4">
        <f t="shared" si="5"/>
        <v>0.64754544178646789</v>
      </c>
    </row>
    <row r="34" spans="1:18" ht="23.1" customHeight="1">
      <c r="C34" s="8">
        <v>2</v>
      </c>
      <c r="E34" s="7">
        <v>6060478.6860071104</v>
      </c>
      <c r="G34" s="3">
        <f t="shared" si="6"/>
        <v>11.478606377522427</v>
      </c>
      <c r="H34" s="4">
        <f t="shared" si="3"/>
        <v>1.3522997251296021</v>
      </c>
      <c r="J34" s="7">
        <v>110194</v>
      </c>
      <c r="L34" s="3">
        <f t="shared" si="7"/>
        <v>0.8760767871691888</v>
      </c>
      <c r="M34" s="4">
        <f t="shared" si="4"/>
        <v>5.7204601792415488E-2</v>
      </c>
      <c r="O34" s="7">
        <v>1088301.8368372701</v>
      </c>
      <c r="Q34" s="3">
        <f t="shared" si="8"/>
        <v>3.8817329001909373</v>
      </c>
      <c r="R34" s="4">
        <f t="shared" si="5"/>
        <v>0.25366398643245081</v>
      </c>
    </row>
    <row r="35" spans="1:18" ht="23.1" customHeight="1">
      <c r="C35" s="8">
        <v>3</v>
      </c>
      <c r="E35" s="7">
        <v>6189914.4013095899</v>
      </c>
      <c r="G35" s="3">
        <f t="shared" si="6"/>
        <v>12.197839834939295</v>
      </c>
      <c r="H35" s="4">
        <f t="shared" si="3"/>
        <v>2.1357341888080583</v>
      </c>
      <c r="J35" s="7">
        <v>110212</v>
      </c>
      <c r="L35" s="3">
        <f t="shared" si="7"/>
        <v>0.83163316651875263</v>
      </c>
      <c r="M35" s="4">
        <f t="shared" si="4"/>
        <v>1.6334827667563445E-2</v>
      </c>
      <c r="O35" s="7">
        <v>1091460.4543852799</v>
      </c>
      <c r="Q35" s="3">
        <f t="shared" si="8"/>
        <v>3.5374888998854992</v>
      </c>
      <c r="R35" s="4">
        <f t="shared" si="5"/>
        <v>0.29023359523026038</v>
      </c>
    </row>
    <row r="36" spans="1:18" ht="23.1" customHeight="1">
      <c r="C36" s="8">
        <v>4</v>
      </c>
      <c r="E36" s="7">
        <v>6334850.0921643497</v>
      </c>
      <c r="G36" s="3">
        <f t="shared" si="6"/>
        <v>6.9566314250826045</v>
      </c>
      <c r="H36" s="4">
        <f t="shared" si="3"/>
        <v>2.3414813430068682</v>
      </c>
      <c r="J36" s="7">
        <v>110708</v>
      </c>
      <c r="L36" s="3">
        <f t="shared" si="7"/>
        <v>0.50110752024401517</v>
      </c>
      <c r="M36" s="4">
        <f t="shared" si="4"/>
        <v>0.45004173774181311</v>
      </c>
      <c r="O36" s="7">
        <v>1110784.20960519</v>
      </c>
      <c r="Q36" s="3">
        <f t="shared" si="8"/>
        <v>2.9873247767578048</v>
      </c>
      <c r="R36" s="4">
        <f t="shared" si="5"/>
        <v>1.7704494141103311</v>
      </c>
    </row>
    <row r="37" spans="1:18" ht="23.1" customHeight="1">
      <c r="A37" s="8">
        <v>2023</v>
      </c>
      <c r="C37" s="8">
        <v>1</v>
      </c>
      <c r="E37" s="7">
        <v>6536051.5300000003</v>
      </c>
      <c r="G37" s="3">
        <f t="shared" si="6"/>
        <v>9.3055331119227027</v>
      </c>
      <c r="H37" s="4">
        <f t="shared" si="3"/>
        <v>3.176104168345173</v>
      </c>
      <c r="J37" s="7">
        <v>112407</v>
      </c>
      <c r="L37" s="3">
        <f t="shared" si="7"/>
        <v>2.0666297409448697</v>
      </c>
      <c r="M37" s="4">
        <f t="shared" si="4"/>
        <v>1.53466777468656</v>
      </c>
      <c r="O37" s="7">
        <v>1136208.37700964</v>
      </c>
      <c r="Q37" s="3">
        <f t="shared" si="8"/>
        <v>4.6667835996004436</v>
      </c>
      <c r="R37" s="4">
        <f t="shared" si="5"/>
        <v>2.2888484716114821</v>
      </c>
    </row>
    <row r="38" spans="1:18" ht="23.1" customHeight="1">
      <c r="C38" s="8">
        <v>2</v>
      </c>
      <c r="E38" s="7">
        <v>6749503.4954000004</v>
      </c>
      <c r="G38" s="3">
        <f t="shared" si="6"/>
        <v>11.369148298198994</v>
      </c>
      <c r="H38" s="4">
        <f t="shared" si="3"/>
        <v>3.2657631969434719</v>
      </c>
      <c r="J38" s="7">
        <v>112499</v>
      </c>
      <c r="L38" s="3">
        <f t="shared" si="7"/>
        <v>2.0917654318747037</v>
      </c>
      <c r="M38" s="4">
        <f t="shared" si="4"/>
        <v>8.1845436672089988E-2</v>
      </c>
      <c r="O38" s="7">
        <v>1160520.3333791899</v>
      </c>
      <c r="Q38" s="3">
        <f t="shared" si="8"/>
        <v>6.635888509735044</v>
      </c>
      <c r="R38" s="4">
        <f t="shared" si="5"/>
        <v>2.139744510028696</v>
      </c>
    </row>
    <row r="39" spans="1:18" ht="23.1" customHeight="1">
      <c r="C39" s="8">
        <v>3</v>
      </c>
      <c r="E39" s="7">
        <v>7055051.0411853502</v>
      </c>
      <c r="G39" s="3">
        <f t="shared" si="6"/>
        <v>13.976552562547951</v>
      </c>
      <c r="H39" s="4">
        <f t="shared" si="3"/>
        <v>4.526963294316233</v>
      </c>
      <c r="J39" s="7">
        <v>112591</v>
      </c>
      <c r="L39" s="3">
        <f t="shared" si="7"/>
        <v>2.1585671251769245</v>
      </c>
      <c r="M39" s="4">
        <f t="shared" si="4"/>
        <v>8.177850469781589E-2</v>
      </c>
      <c r="O39" s="7">
        <v>1171151.4009529999</v>
      </c>
      <c r="Q39" s="3">
        <f t="shared" si="8"/>
        <v>7.3013132310508322</v>
      </c>
      <c r="R39" s="4">
        <f t="shared" si="5"/>
        <v>0.91606043151821748</v>
      </c>
    </row>
    <row r="40" spans="1:18" ht="23.1" customHeight="1">
      <c r="C40" s="8">
        <v>4</v>
      </c>
      <c r="E40" s="7">
        <v>7388193.4343266804</v>
      </c>
      <c r="G40" s="3">
        <f t="shared" si="6"/>
        <v>16.627754829829723</v>
      </c>
      <c r="H40" s="4">
        <f t="shared" si="3"/>
        <v>4.7220408640070932</v>
      </c>
      <c r="J40" s="7">
        <v>112683</v>
      </c>
      <c r="L40" s="3">
        <f t="shared" si="7"/>
        <v>1.7839722513278256</v>
      </c>
      <c r="M40" s="4">
        <f t="shared" si="4"/>
        <v>8.1711682106022643E-2</v>
      </c>
      <c r="O40" s="7">
        <v>1208001.7682101601</v>
      </c>
      <c r="Q40" s="3">
        <f t="shared" si="8"/>
        <v>8.7521552579077788</v>
      </c>
      <c r="R40" s="4">
        <f t="shared" si="5"/>
        <v>3.1465075503623208</v>
      </c>
    </row>
    <row r="41" spans="1:18" ht="23.1" customHeight="1">
      <c r="A41" s="8">
        <v>2024</v>
      </c>
      <c r="C41" s="8">
        <v>1</v>
      </c>
      <c r="E41" s="7">
        <v>7543535.7193510998</v>
      </c>
      <c r="G41" s="3">
        <f t="shared" si="6"/>
        <v>15.414263255526993</v>
      </c>
      <c r="H41" s="4">
        <f t="shared" si="3"/>
        <v>2.1025746876452311</v>
      </c>
      <c r="J41" s="7">
        <v>112725</v>
      </c>
      <c r="L41" s="3">
        <f t="shared" si="7"/>
        <v>0.28290053110571201</v>
      </c>
      <c r="M41" s="4">
        <f t="shared" si="4"/>
        <v>3.7272703069679558E-2</v>
      </c>
      <c r="O41" s="7">
        <v>1219622.6324048699</v>
      </c>
      <c r="Q41" s="3">
        <f t="shared" si="8"/>
        <v>7.3414575251386394</v>
      </c>
      <c r="R41" s="4">
        <f t="shared" si="5"/>
        <v>0.96199066098454633</v>
      </c>
    </row>
    <row r="42" spans="1:18" ht="23.1" customHeight="1">
      <c r="C42" s="8">
        <v>2</v>
      </c>
      <c r="E42" s="7">
        <v>7594039.0947784297</v>
      </c>
      <c r="G42" s="3">
        <f t="shared" si="6"/>
        <v>12.512558886057423</v>
      </c>
      <c r="H42" s="4">
        <f t="shared" si="3"/>
        <v>0.6694920963624007</v>
      </c>
      <c r="J42" s="7">
        <v>112862</v>
      </c>
      <c r="L42" s="3">
        <f t="shared" si="7"/>
        <v>0.32266953484030303</v>
      </c>
      <c r="M42" s="4">
        <f t="shared" si="4"/>
        <v>0.12153470836104852</v>
      </c>
      <c r="O42" s="7">
        <v>1234845.73209691</v>
      </c>
      <c r="Q42" s="3">
        <f t="shared" si="8"/>
        <v>6.4044891399102077</v>
      </c>
      <c r="R42" s="4">
        <f t="shared" si="5"/>
        <v>1.2481811412455412</v>
      </c>
    </row>
    <row r="43" spans="1:18" ht="23.1" customHeight="1">
      <c r="C43" s="8">
        <v>3</v>
      </c>
      <c r="E43" s="7">
        <v>8054744.2800000003</v>
      </c>
      <c r="G43" s="3">
        <f t="shared" si="6"/>
        <v>14.169893782181454</v>
      </c>
      <c r="H43" s="4">
        <f t="shared" si="3"/>
        <v>6.0666685998278069</v>
      </c>
      <c r="J43" s="7">
        <v>112904.52756761201</v>
      </c>
      <c r="L43" s="3">
        <f t="shared" si="7"/>
        <v>0.27846592321945085</v>
      </c>
      <c r="M43" s="4">
        <f t="shared" si="4"/>
        <v>3.7681033130732011E-2</v>
      </c>
      <c r="O43" s="7">
        <v>1235957.4215418799</v>
      </c>
      <c r="Q43" s="3">
        <f t="shared" si="8"/>
        <v>5.5335305525951117</v>
      </c>
      <c r="R43" s="4">
        <f t="shared" si="5"/>
        <v>9.0026585189884045E-2</v>
      </c>
    </row>
    <row r="44" spans="1:18" ht="23.1" customHeight="1">
      <c r="C44" s="8">
        <v>4</v>
      </c>
      <c r="E44" s="7">
        <v>8558424.5867477506</v>
      </c>
      <c r="G44" s="3">
        <f t="shared" si="6"/>
        <v>15.839205657285538</v>
      </c>
      <c r="H44" s="4">
        <f t="shared" si="3"/>
        <v>6.2532128797483155</v>
      </c>
      <c r="J44" s="7">
        <v>113048</v>
      </c>
      <c r="L44" s="3">
        <f t="shared" si="7"/>
        <v>0.32391753858167505</v>
      </c>
      <c r="M44" s="4">
        <f t="shared" si="4"/>
        <v>0.12707411782231226</v>
      </c>
      <c r="O44" s="7">
        <v>1250394.0255148399</v>
      </c>
      <c r="Q44" s="3">
        <f t="shared" si="8"/>
        <v>3.5092876865147726</v>
      </c>
      <c r="R44" s="4">
        <f t="shared" si="5"/>
        <v>1.1680502678603766</v>
      </c>
    </row>
    <row r="45" spans="1:18" ht="23.1" customHeight="1">
      <c r="A45" s="8">
        <v>2025</v>
      </c>
      <c r="C45" s="8" t="s">
        <v>20</v>
      </c>
      <c r="E45" s="7">
        <v>8603705.6210441459</v>
      </c>
      <c r="G45" s="3">
        <f t="shared" si="6"/>
        <v>14.05401844884806</v>
      </c>
      <c r="H45" s="4">
        <f t="shared" si="3"/>
        <v>0.52908141957002108</v>
      </c>
      <c r="J45" s="7">
        <v>113119</v>
      </c>
      <c r="L45" s="3">
        <f t="shared" si="7"/>
        <v>0.34952317587049198</v>
      </c>
      <c r="M45" s="4">
        <f t="shared" si="4"/>
        <v>6.2805180100489189E-2</v>
      </c>
      <c r="O45" s="7">
        <v>1261572.8</v>
      </c>
      <c r="Q45" s="3">
        <f t="shared" si="8"/>
        <v>3.4396022573320195</v>
      </c>
      <c r="R45" s="4">
        <f t="shared" si="5"/>
        <v>0.89402014541435371</v>
      </c>
    </row>
    <row r="46" spans="1:18" ht="23.1" customHeight="1" thickBot="1">
      <c r="A46" s="27"/>
      <c r="B46" s="23"/>
      <c r="C46" s="27" t="s">
        <v>19</v>
      </c>
      <c r="D46" s="23"/>
      <c r="E46" s="24">
        <v>8794614.8395996429</v>
      </c>
      <c r="F46" s="23"/>
      <c r="G46" s="32">
        <f t="shared" si="6"/>
        <v>15.809449093391081</v>
      </c>
      <c r="H46" s="33">
        <f t="shared" si="3"/>
        <v>2.2189185330625971</v>
      </c>
      <c r="I46" s="23"/>
      <c r="J46" s="24">
        <v>113308</v>
      </c>
      <c r="K46" s="23"/>
      <c r="L46" s="32">
        <f t="shared" si="7"/>
        <v>0.39517286597792189</v>
      </c>
      <c r="M46" s="33">
        <f t="shared" si="4"/>
        <v>0.16708068494240003</v>
      </c>
      <c r="N46" s="23"/>
      <c r="O46" s="24">
        <v>1281118.518650807</v>
      </c>
      <c r="P46" s="25"/>
      <c r="Q46" s="32">
        <f t="shared" si="8"/>
        <v>3.7472524179454014</v>
      </c>
      <c r="R46" s="33">
        <f t="shared" si="5"/>
        <v>1.5493135751505571</v>
      </c>
    </row>
  </sheetData>
  <sheetProtection algorithmName="SHA-512" hashValue="fklpKA2ymk5ekI6hu9EzkaetFIv9aBVZZ03Gjgwi/oGyBUsCPc+D0TXf/bX/7Re/kItg1j5FnobO8d442+bN7g==" saltValue="emx0WDtZlPYl3lFsTHIao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&amp;C&amp;"Arial,Bold"&amp;[46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8F66-8447-4A32-BA2E-8BA1EAA8E651}">
  <sheetPr>
    <tabColor rgb="FF00B0F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94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95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20095660.851762868</v>
      </c>
      <c r="F14" s="5"/>
      <c r="G14" s="29"/>
      <c r="H14" s="5"/>
      <c r="I14" s="5"/>
      <c r="J14" s="34">
        <f>J24</f>
        <v>129613</v>
      </c>
      <c r="K14" s="5"/>
      <c r="L14" s="29"/>
      <c r="M14" s="5"/>
      <c r="N14" s="5"/>
      <c r="O14" s="34">
        <f>+O21+O22+O23+O24</f>
        <v>4486340.3145324802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18968788.947215259</v>
      </c>
      <c r="F15" s="5"/>
      <c r="G15" s="29">
        <f t="shared" ref="G15:G16" si="0">((E15/E14)-1)*100</f>
        <v>-5.6075384276240703</v>
      </c>
      <c r="H15" s="5"/>
      <c r="I15" s="5"/>
      <c r="J15" s="34">
        <f>J28</f>
        <v>129690</v>
      </c>
      <c r="K15" s="5"/>
      <c r="L15" s="29">
        <f t="shared" ref="L15:L16" si="1">((J15/J14)-1)*100</f>
        <v>5.9407621149110135E-2</v>
      </c>
      <c r="M15" s="5"/>
      <c r="N15" s="5"/>
      <c r="O15" s="34">
        <f>+O25+O26+O27+O28</f>
        <v>4597511.5699193096</v>
      </c>
      <c r="P15" s="1"/>
      <c r="Q15" s="29">
        <f t="shared" ref="Q15:Q16" si="2">((O15/O14)-1)*100</f>
        <v>2.4779942579637781</v>
      </c>
      <c r="R15" s="5"/>
    </row>
    <row r="16" spans="1:19" ht="23.1" customHeight="1">
      <c r="A16" s="8">
        <v>2021</v>
      </c>
      <c r="E16" s="34">
        <f>+E29+E30+E31+E32</f>
        <v>18679891.84513355</v>
      </c>
      <c r="F16" s="5"/>
      <c r="G16" s="29">
        <f t="shared" si="0"/>
        <v>-1.5230128970575185</v>
      </c>
      <c r="H16" s="5"/>
      <c r="I16" s="5"/>
      <c r="J16" s="34">
        <f>J32</f>
        <v>129711</v>
      </c>
      <c r="K16" s="5"/>
      <c r="L16" s="56">
        <f t="shared" si="1"/>
        <v>1.6192458940555987E-2</v>
      </c>
      <c r="M16" s="5"/>
      <c r="N16" s="5"/>
      <c r="O16" s="34">
        <f>+O29+O30+O31+O32</f>
        <v>4605621.1712553091</v>
      </c>
      <c r="P16" s="1"/>
      <c r="Q16" s="29">
        <f t="shared" si="2"/>
        <v>0.17639110228802046</v>
      </c>
      <c r="R16" s="5"/>
    </row>
    <row r="17" spans="1:18" ht="23.1" customHeight="1">
      <c r="A17" s="8">
        <v>2022</v>
      </c>
      <c r="E17" s="34">
        <f>+E33+E34+E35+E36</f>
        <v>20308062.578811619</v>
      </c>
      <c r="F17" s="5"/>
      <c r="G17" s="29">
        <f>((E17/E16)-1)*100</f>
        <v>8.7161678835000256</v>
      </c>
      <c r="H17" s="5"/>
      <c r="I17" s="5"/>
      <c r="J17" s="34">
        <f>J36</f>
        <v>130060</v>
      </c>
      <c r="K17" s="5"/>
      <c r="L17" s="29">
        <f>((J17/J16)-1)*100</f>
        <v>0.26905967882446813</v>
      </c>
      <c r="M17" s="5"/>
      <c r="N17" s="5"/>
      <c r="O17" s="34">
        <f>+O33+O34+O35+O36</f>
        <v>4671047.9371197997</v>
      </c>
      <c r="P17" s="1"/>
      <c r="Q17" s="29">
        <f>((O17/O16)-1)*100</f>
        <v>1.420585050998846</v>
      </c>
      <c r="R17" s="5"/>
    </row>
    <row r="18" spans="1:18" ht="23.1" customHeight="1">
      <c r="A18" s="8">
        <v>2023</v>
      </c>
      <c r="E18" s="34">
        <f>+E37+E38+E39+E40</f>
        <v>22068912.054274112</v>
      </c>
      <c r="F18" s="5"/>
      <c r="G18" s="29">
        <f>((E18/E17)-1)*100</f>
        <v>8.6706915966453302</v>
      </c>
      <c r="H18" s="5"/>
      <c r="I18" s="5"/>
      <c r="J18" s="34">
        <f>J40</f>
        <v>131672</v>
      </c>
      <c r="K18" s="5"/>
      <c r="L18" s="29">
        <f>((J18/J17)-1)*100</f>
        <v>1.2394279563278543</v>
      </c>
      <c r="M18" s="5"/>
      <c r="N18" s="5"/>
      <c r="O18" s="34">
        <f>+O37+O38+O39+O40</f>
        <v>4835700.3361332798</v>
      </c>
      <c r="P18" s="1"/>
      <c r="Q18" s="29">
        <f>((O18/O17)-1)*100</f>
        <v>3.5249563102323078</v>
      </c>
      <c r="R18" s="5"/>
    </row>
    <row r="19" spans="1:18" ht="23.1" customHeight="1">
      <c r="A19" s="8">
        <v>2024</v>
      </c>
      <c r="E19" s="34">
        <f>+E41+E42+E43+E44</f>
        <v>24167560.200694639</v>
      </c>
      <c r="F19" s="5"/>
      <c r="G19" s="29">
        <f>((E19/E18)-1)*100</f>
        <v>9.5095224506732237</v>
      </c>
      <c r="H19" s="5"/>
      <c r="I19" s="5"/>
      <c r="J19" s="34">
        <f>J44</f>
        <v>133059</v>
      </c>
      <c r="K19" s="5"/>
      <c r="L19" s="29">
        <f>((J19/J18)-1)*100</f>
        <v>1.0533750531624086</v>
      </c>
      <c r="M19" s="5"/>
      <c r="N19" s="5"/>
      <c r="O19" s="34">
        <f>+O41+O42+O43+O44</f>
        <v>5071456.2759037903</v>
      </c>
      <c r="P19" s="1"/>
      <c r="Q19" s="29">
        <f>((O19/O18)-1)*100</f>
        <v>4.8753215332409505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4979947</v>
      </c>
      <c r="G21" s="3">
        <f>(E21/E16-1)*100</f>
        <v>-73.340600463394196</v>
      </c>
      <c r="H21" s="4">
        <f>(E21/E19-1)*100</f>
        <v>-79.394084638064271</v>
      </c>
      <c r="J21" s="7">
        <v>127991</v>
      </c>
      <c r="L21" s="3">
        <f>(J21/J16-1)*100</f>
        <v>-1.3260247781606838</v>
      </c>
      <c r="M21" s="4">
        <f>(J21/J19-1)*100</f>
        <v>-3.8088366814721275</v>
      </c>
      <c r="O21" s="7">
        <v>1113135.31453248</v>
      </c>
      <c r="Q21" s="3">
        <f>(O21/O16-1)*100</f>
        <v>-75.83094064531835</v>
      </c>
      <c r="R21" s="4">
        <f>(O21/O19-1)*100</f>
        <v>-78.050972857217289</v>
      </c>
    </row>
    <row r="22" spans="1:18" ht="23.1" hidden="1" customHeight="1">
      <c r="C22" s="8">
        <v>2</v>
      </c>
      <c r="E22" s="7">
        <v>4749550.8517628703</v>
      </c>
      <c r="G22" s="3">
        <f>(E22/E17-1)*100</f>
        <v>-76.612486625295787</v>
      </c>
      <c r="H22" s="4">
        <f t="shared" ref="H22:H46" si="3">(E22/E21-1)*100</f>
        <v>-4.6264779170768211</v>
      </c>
      <c r="J22" s="7">
        <v>127762</v>
      </c>
      <c r="L22" s="3">
        <f>(J22/J17-1)*100</f>
        <v>-1.7668768260802659</v>
      </c>
      <c r="M22" s="4">
        <f t="shared" ref="M22:M46" si="4">(J22/J21-1)*100</f>
        <v>-0.1789188302302458</v>
      </c>
      <c r="O22" s="7">
        <v>1108436</v>
      </c>
      <c r="Q22" s="3">
        <f>(O22/O17-1)*100</f>
        <v>-76.270078686379975</v>
      </c>
      <c r="R22" s="4">
        <f t="shared" ref="R22:R46" si="5">(O22/O21-1)*100</f>
        <v>-0.42216920720493656</v>
      </c>
    </row>
    <row r="23" spans="1:18" ht="23.1" hidden="1" customHeight="1">
      <c r="C23" s="8">
        <v>3</v>
      </c>
      <c r="E23" s="7">
        <v>5325930</v>
      </c>
      <c r="G23" s="3">
        <f>(E23/E18-1)*100</f>
        <v>-75.866821223892089</v>
      </c>
      <c r="H23" s="4">
        <f t="shared" si="3"/>
        <v>12.135445355284435</v>
      </c>
      <c r="J23" s="7">
        <v>129693</v>
      </c>
      <c r="L23" s="3">
        <f>(J23/J18-1)*100</f>
        <v>-1.5029770945987009</v>
      </c>
      <c r="M23" s="4">
        <f t="shared" si="4"/>
        <v>1.5114040168438203</v>
      </c>
      <c r="O23" s="7">
        <v>1145995</v>
      </c>
      <c r="Q23" s="3">
        <f>(O23/O18-1)*100</f>
        <v>-76.301364428293752</v>
      </c>
      <c r="R23" s="4">
        <f t="shared" si="5"/>
        <v>3.3884680757391594</v>
      </c>
    </row>
    <row r="24" spans="1:18" ht="23.1" hidden="1" customHeight="1">
      <c r="C24" s="8">
        <v>4</v>
      </c>
      <c r="E24" s="7">
        <v>5040233</v>
      </c>
      <c r="G24" s="3">
        <f>(E24/E19-1)*100</f>
        <v>-79.144634550842525</v>
      </c>
      <c r="H24" s="4">
        <f t="shared" si="3"/>
        <v>-5.3642650203814206</v>
      </c>
      <c r="J24" s="7">
        <v>129613</v>
      </c>
      <c r="L24" s="3">
        <f>(J24/J19-1)*100</f>
        <v>-2.5898285722874781</v>
      </c>
      <c r="M24" s="4">
        <f t="shared" si="4"/>
        <v>-6.1684130986250363E-2</v>
      </c>
      <c r="O24" s="7">
        <v>1118774</v>
      </c>
      <c r="Q24" s="3">
        <f>(O24/O19-1)*100</f>
        <v>-77.939788117356443</v>
      </c>
      <c r="R24" s="4">
        <f t="shared" si="5"/>
        <v>-2.3753157736290276</v>
      </c>
    </row>
    <row r="25" spans="1:18" ht="23.1" customHeight="1">
      <c r="A25" s="8">
        <v>2020</v>
      </c>
      <c r="C25" s="8">
        <v>1</v>
      </c>
      <c r="E25" s="7">
        <v>5290563</v>
      </c>
      <c r="G25" s="3">
        <f t="shared" ref="G25:G46" si="6">(E25/E21-1)*100</f>
        <v>6.2373354575862017</v>
      </c>
      <c r="H25" s="4">
        <f t="shared" si="3"/>
        <v>4.9666354710188987</v>
      </c>
      <c r="J25" s="7">
        <v>129282</v>
      </c>
      <c r="L25" s="3">
        <f t="shared" ref="L25:L46" si="7">(J25/J21-1)*100</f>
        <v>1.008664671734727</v>
      </c>
      <c r="M25" s="4">
        <f t="shared" si="4"/>
        <v>-0.25537561818644861</v>
      </c>
      <c r="O25" s="7">
        <v>1159226.2655359099</v>
      </c>
      <c r="Q25" s="3">
        <f t="shared" ref="Q25:Q46" si="8">(O25/O21-1)*100</f>
        <v>4.1406422383417407</v>
      </c>
      <c r="R25" s="4">
        <f t="shared" si="5"/>
        <v>3.6157673968030934</v>
      </c>
    </row>
    <row r="26" spans="1:18" ht="23.1" customHeight="1">
      <c r="C26" s="8">
        <v>2</v>
      </c>
      <c r="E26" s="7">
        <v>4177134.5692579099</v>
      </c>
      <c r="G26" s="3">
        <f t="shared" si="6"/>
        <v>-12.052008713466012</v>
      </c>
      <c r="H26" s="4">
        <f t="shared" si="3"/>
        <v>-21.045556602238559</v>
      </c>
      <c r="J26" s="7">
        <v>128770.7265</v>
      </c>
      <c r="L26" s="3">
        <f t="shared" si="7"/>
        <v>0.7895356209201454</v>
      </c>
      <c r="M26" s="4">
        <f t="shared" si="4"/>
        <v>-0.39547152735879276</v>
      </c>
      <c r="O26" s="7">
        <v>1143715.3461841</v>
      </c>
      <c r="Q26" s="3">
        <f t="shared" si="8"/>
        <v>3.1828040756615605</v>
      </c>
      <c r="R26" s="4">
        <f t="shared" si="5"/>
        <v>-1.3380407098211533</v>
      </c>
    </row>
    <row r="27" spans="1:18" ht="23.1" customHeight="1">
      <c r="C27" s="8">
        <v>3</v>
      </c>
      <c r="E27" s="7">
        <v>4922120.6350651197</v>
      </c>
      <c r="G27" s="3">
        <f t="shared" si="6"/>
        <v>-7.5819502872715212</v>
      </c>
      <c r="H27" s="4">
        <f t="shared" si="3"/>
        <v>17.834859123046165</v>
      </c>
      <c r="J27" s="7">
        <v>129888</v>
      </c>
      <c r="L27" s="3">
        <f t="shared" si="7"/>
        <v>0.15035506927898457</v>
      </c>
      <c r="M27" s="4">
        <f t="shared" si="4"/>
        <v>0.86764556694489681</v>
      </c>
      <c r="O27" s="7">
        <v>1165768.6056888001</v>
      </c>
      <c r="Q27" s="3">
        <f t="shared" si="8"/>
        <v>1.7254530507375687</v>
      </c>
      <c r="R27" s="4">
        <f t="shared" si="5"/>
        <v>1.928212258258033</v>
      </c>
    </row>
    <row r="28" spans="1:18" ht="23.1" customHeight="1">
      <c r="C28" s="8">
        <v>4</v>
      </c>
      <c r="E28" s="7">
        <v>4578970.7428922299</v>
      </c>
      <c r="G28" s="3">
        <f t="shared" si="6"/>
        <v>-9.1516058306782675</v>
      </c>
      <c r="H28" s="4">
        <f t="shared" si="3"/>
        <v>-6.9715863875479789</v>
      </c>
      <c r="J28" s="7">
        <v>129690</v>
      </c>
      <c r="L28" s="3">
        <f t="shared" si="7"/>
        <v>5.9407621149110135E-2</v>
      </c>
      <c r="M28" s="4">
        <f t="shared" si="4"/>
        <v>-0.15243902439023849</v>
      </c>
      <c r="O28" s="7">
        <v>1128801.3525105</v>
      </c>
      <c r="Q28" s="3">
        <f t="shared" si="8"/>
        <v>0.8962804382743883</v>
      </c>
      <c r="R28" s="4">
        <f t="shared" si="5"/>
        <v>-3.1710626789831831</v>
      </c>
    </row>
    <row r="29" spans="1:18" ht="23.1" customHeight="1">
      <c r="A29" s="8">
        <v>2021</v>
      </c>
      <c r="C29" s="8">
        <v>1</v>
      </c>
      <c r="E29" s="7">
        <v>4817206.4740000004</v>
      </c>
      <c r="G29" s="3">
        <f t="shared" si="6"/>
        <v>-8.9471862635413189</v>
      </c>
      <c r="H29" s="4">
        <f t="shared" si="3"/>
        <v>5.2028227408435601</v>
      </c>
      <c r="J29" s="7">
        <v>129381</v>
      </c>
      <c r="L29" s="3">
        <f t="shared" si="7"/>
        <v>7.6576785631421451E-2</v>
      </c>
      <c r="M29" s="4">
        <f t="shared" si="4"/>
        <v>-0.23826046726810324</v>
      </c>
      <c r="O29" s="7">
        <v>1162082.3100215599</v>
      </c>
      <c r="Q29" s="3">
        <f t="shared" si="8"/>
        <v>0.24637506676314924</v>
      </c>
      <c r="R29" s="4">
        <f t="shared" si="5"/>
        <v>2.948344935718028</v>
      </c>
    </row>
    <row r="30" spans="1:18" ht="23.1" customHeight="1">
      <c r="C30" s="8">
        <v>2</v>
      </c>
      <c r="E30" s="7">
        <v>4575286.5601685997</v>
      </c>
      <c r="G30" s="3">
        <f t="shared" si="6"/>
        <v>9.5317013208273025</v>
      </c>
      <c r="H30" s="4">
        <f t="shared" si="3"/>
        <v>-5.021995945930902</v>
      </c>
      <c r="J30" s="7">
        <v>129020</v>
      </c>
      <c r="L30" s="3">
        <f t="shared" si="7"/>
        <v>0.19357932254890908</v>
      </c>
      <c r="M30" s="4">
        <f t="shared" si="4"/>
        <v>-0.27902087632650785</v>
      </c>
      <c r="O30" s="7">
        <v>1148696.3241621901</v>
      </c>
      <c r="Q30" s="3">
        <f t="shared" si="8"/>
        <v>0.43550853756650909</v>
      </c>
      <c r="R30" s="4">
        <f t="shared" si="5"/>
        <v>-1.151896534688801</v>
      </c>
    </row>
    <row r="31" spans="1:18" ht="23.1" customHeight="1">
      <c r="C31" s="8">
        <v>3</v>
      </c>
      <c r="E31" s="7">
        <v>4663756.8109649504</v>
      </c>
      <c r="G31" s="3">
        <f t="shared" si="6"/>
        <v>-5.2490347810573601</v>
      </c>
      <c r="H31" s="4">
        <f t="shared" si="3"/>
        <v>1.9336548570870304</v>
      </c>
      <c r="J31" s="7">
        <v>129735</v>
      </c>
      <c r="L31" s="3">
        <f t="shared" si="7"/>
        <v>-0.11779379157428327</v>
      </c>
      <c r="M31" s="4">
        <f t="shared" si="4"/>
        <v>0.55417764687646365</v>
      </c>
      <c r="O31" s="7">
        <v>1154025.5154431199</v>
      </c>
      <c r="Q31" s="3">
        <f t="shared" si="8"/>
        <v>-1.0073259983478189</v>
      </c>
      <c r="R31" s="4">
        <f t="shared" si="5"/>
        <v>0.46393386736192088</v>
      </c>
    </row>
    <row r="32" spans="1:18" ht="23.1" customHeight="1">
      <c r="C32" s="8">
        <v>4</v>
      </c>
      <c r="E32" s="7">
        <v>4623642</v>
      </c>
      <c r="G32" s="3">
        <f t="shared" si="6"/>
        <v>0.97557419813418811</v>
      </c>
      <c r="H32" s="4">
        <f t="shared" si="3"/>
        <v>-0.86013942387896947</v>
      </c>
      <c r="J32" s="7">
        <v>129711</v>
      </c>
      <c r="L32" s="3">
        <f t="shared" si="7"/>
        <v>1.6192458940555987E-2</v>
      </c>
      <c r="M32" s="4">
        <f t="shared" si="4"/>
        <v>-1.8499248468029084E-2</v>
      </c>
      <c r="O32" s="7">
        <v>1140817.0216284399</v>
      </c>
      <c r="Q32" s="3">
        <f t="shared" si="8"/>
        <v>1.0644626790370593</v>
      </c>
      <c r="R32" s="4">
        <f t="shared" si="5"/>
        <v>-1.1445582127885823</v>
      </c>
    </row>
    <row r="33" spans="1:18" ht="23.1" customHeight="1">
      <c r="A33" s="8">
        <v>2022</v>
      </c>
      <c r="C33" s="8">
        <v>1</v>
      </c>
      <c r="E33" s="7">
        <v>4862429.4222619999</v>
      </c>
      <c r="G33" s="3">
        <f t="shared" si="6"/>
        <v>0.93877952929943831</v>
      </c>
      <c r="H33" s="4">
        <f t="shared" si="3"/>
        <v>5.1644876974038967</v>
      </c>
      <c r="J33" s="7">
        <v>129822</v>
      </c>
      <c r="L33" s="3">
        <f t="shared" si="7"/>
        <v>0.34085375750689817</v>
      </c>
      <c r="M33" s="4">
        <f t="shared" si="4"/>
        <v>8.5574854869663319E-2</v>
      </c>
      <c r="O33" s="7">
        <v>1163665.64136259</v>
      </c>
      <c r="Q33" s="3">
        <f t="shared" si="8"/>
        <v>0.13624950034740735</v>
      </c>
      <c r="R33" s="4">
        <f t="shared" si="5"/>
        <v>2.0028294898278398</v>
      </c>
    </row>
    <row r="34" spans="1:18" ht="23.1" customHeight="1">
      <c r="C34" s="8">
        <v>2</v>
      </c>
      <c r="E34" s="7">
        <v>4919718.6549074901</v>
      </c>
      <c r="G34" s="3">
        <f t="shared" si="6"/>
        <v>7.5280988460359577</v>
      </c>
      <c r="H34" s="4">
        <f t="shared" si="3"/>
        <v>1.1782018343176048</v>
      </c>
      <c r="J34" s="7">
        <v>129847</v>
      </c>
      <c r="L34" s="3">
        <f t="shared" si="7"/>
        <v>0.64098589365990666</v>
      </c>
      <c r="M34" s="4">
        <f t="shared" si="4"/>
        <v>1.9257136694861288E-2</v>
      </c>
      <c r="O34" s="7">
        <v>1166238.2652263399</v>
      </c>
      <c r="Q34" s="3">
        <f t="shared" si="8"/>
        <v>1.527117367328934</v>
      </c>
      <c r="R34" s="4">
        <f t="shared" si="5"/>
        <v>0.22107930081509686</v>
      </c>
    </row>
    <row r="35" spans="1:18" ht="23.1" customHeight="1">
      <c r="C35" s="8">
        <v>3</v>
      </c>
      <c r="E35" s="7">
        <v>5223543.5016421303</v>
      </c>
      <c r="G35" s="3">
        <f t="shared" si="6"/>
        <v>12.002913388645542</v>
      </c>
      <c r="H35" s="4">
        <f t="shared" si="3"/>
        <v>6.17565491131431</v>
      </c>
      <c r="J35" s="7">
        <v>129984.84699999999</v>
      </c>
      <c r="L35" s="3">
        <f t="shared" si="7"/>
        <v>0.19258257216634433</v>
      </c>
      <c r="M35" s="4">
        <f t="shared" si="4"/>
        <v>0.10616109729142398</v>
      </c>
      <c r="O35" s="7">
        <v>1169563.03053087</v>
      </c>
      <c r="Q35" s="3">
        <f t="shared" si="8"/>
        <v>1.3463753513096366</v>
      </c>
      <c r="R35" s="4">
        <f t="shared" si="5"/>
        <v>0.28508456665026216</v>
      </c>
    </row>
    <row r="36" spans="1:18" ht="23.1" customHeight="1">
      <c r="C36" s="8">
        <v>4</v>
      </c>
      <c r="E36" s="7">
        <v>5302371</v>
      </c>
      <c r="G36" s="3">
        <f t="shared" si="6"/>
        <v>14.67953184956794</v>
      </c>
      <c r="H36" s="4">
        <f t="shared" si="3"/>
        <v>1.509080920510919</v>
      </c>
      <c r="J36" s="7">
        <v>130060</v>
      </c>
      <c r="L36" s="3">
        <f t="shared" si="7"/>
        <v>0.26905967882446813</v>
      </c>
      <c r="M36" s="4">
        <f t="shared" si="4"/>
        <v>5.7816739208083057E-2</v>
      </c>
      <c r="O36" s="7">
        <v>1171581</v>
      </c>
      <c r="Q36" s="3">
        <f t="shared" si="8"/>
        <v>2.6966619351144194</v>
      </c>
      <c r="R36" s="4">
        <f t="shared" si="5"/>
        <v>0.17254046310049009</v>
      </c>
    </row>
    <row r="37" spans="1:18" ht="23.1" customHeight="1">
      <c r="A37" s="8">
        <v>2023</v>
      </c>
      <c r="C37" s="8">
        <v>1</v>
      </c>
      <c r="E37" s="7">
        <v>5363019.8350173701</v>
      </c>
      <c r="G37" s="3">
        <f t="shared" si="6"/>
        <v>10.29506794409154</v>
      </c>
      <c r="H37" s="4">
        <f t="shared" si="3"/>
        <v>1.1438059505336495</v>
      </c>
      <c r="J37" s="7">
        <v>130069</v>
      </c>
      <c r="L37" s="3">
        <f t="shared" si="7"/>
        <v>0.19026051054520376</v>
      </c>
      <c r="M37" s="4">
        <f t="shared" si="4"/>
        <v>6.9198831308625586E-3</v>
      </c>
      <c r="O37" s="7">
        <v>1197297.7467614</v>
      </c>
      <c r="Q37" s="3">
        <f t="shared" si="8"/>
        <v>2.8901863390439653</v>
      </c>
      <c r="R37" s="4">
        <f t="shared" si="5"/>
        <v>2.1950464168845274</v>
      </c>
    </row>
    <row r="38" spans="1:18" ht="23.1" customHeight="1">
      <c r="C38" s="8">
        <v>2</v>
      </c>
      <c r="E38" s="7">
        <v>5382622.6997345798</v>
      </c>
      <c r="G38" s="3">
        <f t="shared" si="6"/>
        <v>9.4091568501653242</v>
      </c>
      <c r="H38" s="4">
        <f t="shared" si="3"/>
        <v>0.36551915376510369</v>
      </c>
      <c r="J38" s="7">
        <v>130122</v>
      </c>
      <c r="L38" s="3">
        <f t="shared" si="7"/>
        <v>0.21178771939283081</v>
      </c>
      <c r="M38" s="4">
        <f t="shared" si="4"/>
        <v>4.0747603195234738E-2</v>
      </c>
      <c r="O38" s="7">
        <v>1200985.2588134401</v>
      </c>
      <c r="Q38" s="3">
        <f t="shared" si="8"/>
        <v>2.9794077782516082</v>
      </c>
      <c r="R38" s="4">
        <f t="shared" si="5"/>
        <v>0.30798621829988271</v>
      </c>
    </row>
    <row r="39" spans="1:18" ht="23.1" customHeight="1">
      <c r="C39" s="8">
        <v>3</v>
      </c>
      <c r="E39" s="7">
        <v>5577469.11907373</v>
      </c>
      <c r="G39" s="3">
        <f t="shared" si="6"/>
        <v>6.7755847600452723</v>
      </c>
      <c r="H39" s="4">
        <f t="shared" si="3"/>
        <v>3.6199159816413973</v>
      </c>
      <c r="J39" s="7">
        <v>130222</v>
      </c>
      <c r="L39" s="3">
        <f t="shared" si="7"/>
        <v>0.18244665087769896</v>
      </c>
      <c r="M39" s="4">
        <f t="shared" si="4"/>
        <v>7.6850955257379283E-2</v>
      </c>
      <c r="O39" s="7">
        <v>1206866.14372715</v>
      </c>
      <c r="Q39" s="3">
        <f t="shared" si="8"/>
        <v>3.1894914786549045</v>
      </c>
      <c r="R39" s="4">
        <f t="shared" si="5"/>
        <v>0.48967169834541746</v>
      </c>
    </row>
    <row r="40" spans="1:18" ht="23.1" customHeight="1">
      <c r="C40" s="8">
        <v>4</v>
      </c>
      <c r="E40" s="7">
        <v>5745800.4004484303</v>
      </c>
      <c r="G40" s="3">
        <f t="shared" si="6"/>
        <v>8.3628512687707222</v>
      </c>
      <c r="H40" s="4">
        <f t="shared" si="3"/>
        <v>3.0180585097108636</v>
      </c>
      <c r="J40" s="7">
        <v>131672</v>
      </c>
      <c r="L40" s="3">
        <f t="shared" si="7"/>
        <v>1.2394279563278543</v>
      </c>
      <c r="M40" s="4">
        <f t="shared" si="4"/>
        <v>1.1134831288108105</v>
      </c>
      <c r="O40" s="7">
        <v>1230551.1868312899</v>
      </c>
      <c r="Q40" s="3">
        <f t="shared" si="8"/>
        <v>5.0333853853288701</v>
      </c>
      <c r="R40" s="4">
        <f t="shared" si="5"/>
        <v>1.9625244462483371</v>
      </c>
    </row>
    <row r="41" spans="1:18" ht="23.1" customHeight="1">
      <c r="A41" s="8">
        <v>2024</v>
      </c>
      <c r="C41" s="8">
        <v>1</v>
      </c>
      <c r="E41" s="7">
        <v>5881782.1555066602</v>
      </c>
      <c r="G41" s="3">
        <f t="shared" si="6"/>
        <v>9.6729517407725609</v>
      </c>
      <c r="H41" s="4">
        <f t="shared" si="3"/>
        <v>2.3666285909899942</v>
      </c>
      <c r="J41" s="7">
        <v>131803</v>
      </c>
      <c r="L41" s="3">
        <f t="shared" si="7"/>
        <v>1.3331385649155481</v>
      </c>
      <c r="M41" s="4">
        <f t="shared" si="4"/>
        <v>9.9489640925942702E-2</v>
      </c>
      <c r="O41" s="7">
        <v>1257642.4413625901</v>
      </c>
      <c r="Q41" s="3">
        <f t="shared" si="8"/>
        <v>5.040074180747256</v>
      </c>
      <c r="R41" s="4">
        <f t="shared" si="5"/>
        <v>2.2015544595963554</v>
      </c>
    </row>
    <row r="42" spans="1:18" ht="23.1" customHeight="1">
      <c r="C42" s="8">
        <v>2</v>
      </c>
      <c r="E42" s="7">
        <v>5932059.2104486004</v>
      </c>
      <c r="G42" s="3">
        <f t="shared" si="6"/>
        <v>10.207598439718124</v>
      </c>
      <c r="H42" s="4">
        <f t="shared" si="3"/>
        <v>0.85479287761227596</v>
      </c>
      <c r="J42" s="7">
        <v>132286</v>
      </c>
      <c r="L42" s="3">
        <f t="shared" si="7"/>
        <v>1.6630546717695704</v>
      </c>
      <c r="M42" s="4">
        <f t="shared" si="4"/>
        <v>0.36645599872537904</v>
      </c>
      <c r="O42" s="7">
        <v>1263211</v>
      </c>
      <c r="Q42" s="3">
        <f t="shared" si="8"/>
        <v>5.1812243930486002</v>
      </c>
      <c r="R42" s="4">
        <f t="shared" si="5"/>
        <v>0.44277756970230175</v>
      </c>
    </row>
    <row r="43" spans="1:18" ht="23.1" customHeight="1">
      <c r="C43" s="8">
        <v>3</v>
      </c>
      <c r="E43" s="7">
        <v>6125425.7193329399</v>
      </c>
      <c r="G43" s="3">
        <f t="shared" si="6"/>
        <v>9.82446677087494</v>
      </c>
      <c r="H43" s="4">
        <f t="shared" si="3"/>
        <v>3.2596860891703106</v>
      </c>
      <c r="J43" s="7">
        <v>132473.5558</v>
      </c>
      <c r="L43" s="3">
        <f t="shared" si="7"/>
        <v>1.7290133771559413</v>
      </c>
      <c r="M43" s="4">
        <f t="shared" si="4"/>
        <v>0.14178053611115793</v>
      </c>
      <c r="O43" s="7">
        <v>1266146.5845999999</v>
      </c>
      <c r="Q43" s="3">
        <f t="shared" si="8"/>
        <v>4.9119317151258279</v>
      </c>
      <c r="R43" s="4">
        <f t="shared" si="5"/>
        <v>0.23239067740858932</v>
      </c>
    </row>
    <row r="44" spans="1:18" ht="23.1" customHeight="1">
      <c r="C44" s="8">
        <v>4</v>
      </c>
      <c r="E44" s="7">
        <v>6228293.1154064396</v>
      </c>
      <c r="G44" s="3">
        <f t="shared" si="6"/>
        <v>8.3973107544834455</v>
      </c>
      <c r="H44" s="4">
        <f t="shared" si="3"/>
        <v>1.6793509673757256</v>
      </c>
      <c r="J44" s="7">
        <v>133059</v>
      </c>
      <c r="L44" s="3">
        <f t="shared" si="7"/>
        <v>1.0533750531624086</v>
      </c>
      <c r="M44" s="4">
        <f t="shared" si="4"/>
        <v>0.441932879709106</v>
      </c>
      <c r="O44" s="7">
        <v>1284456.2499412</v>
      </c>
      <c r="Q44" s="3">
        <f t="shared" si="8"/>
        <v>4.3805624411868083</v>
      </c>
      <c r="R44" s="4">
        <f t="shared" si="5"/>
        <v>1.4460936485473752</v>
      </c>
    </row>
    <row r="45" spans="1:18" ht="23.1" customHeight="1">
      <c r="A45" s="8">
        <v>2025</v>
      </c>
      <c r="C45" s="8" t="s">
        <v>20</v>
      </c>
      <c r="E45" s="7">
        <v>6293809</v>
      </c>
      <c r="G45" s="3">
        <f t="shared" si="6"/>
        <v>7.0051360897069426</v>
      </c>
      <c r="H45" s="4">
        <f t="shared" si="3"/>
        <v>1.0519075351720142</v>
      </c>
      <c r="J45" s="7">
        <v>133096</v>
      </c>
      <c r="L45" s="3">
        <f t="shared" si="7"/>
        <v>0.98100953696045323</v>
      </c>
      <c r="M45" s="58">
        <f t="shared" si="4"/>
        <v>2.7807213341457526E-2</v>
      </c>
      <c r="O45" s="7">
        <v>1300863.8370000001</v>
      </c>
      <c r="Q45" s="3">
        <f t="shared" si="8"/>
        <v>3.4366998294508733</v>
      </c>
      <c r="R45" s="4">
        <f t="shared" si="5"/>
        <v>1.2773955562559003</v>
      </c>
    </row>
    <row r="46" spans="1:18" ht="23.1" customHeight="1" thickBot="1">
      <c r="A46" s="27"/>
      <c r="B46" s="23"/>
      <c r="C46" s="27" t="s">
        <v>19</v>
      </c>
      <c r="D46" s="23"/>
      <c r="E46" s="24">
        <v>6497559</v>
      </c>
      <c r="F46" s="23"/>
      <c r="G46" s="32">
        <f t="shared" si="6"/>
        <v>9.5329424317839084</v>
      </c>
      <c r="H46" s="33">
        <f t="shared" si="3"/>
        <v>3.2373082818369703</v>
      </c>
      <c r="I46" s="23"/>
      <c r="J46" s="24">
        <v>133860</v>
      </c>
      <c r="K46" s="23"/>
      <c r="L46" s="32">
        <f t="shared" si="7"/>
        <v>1.1898462422327283</v>
      </c>
      <c r="M46" s="33">
        <f t="shared" si="4"/>
        <v>0.57402175873053629</v>
      </c>
      <c r="N46" s="23"/>
      <c r="O46" s="24">
        <v>1310054</v>
      </c>
      <c r="P46" s="25"/>
      <c r="Q46" s="32">
        <f t="shared" si="8"/>
        <v>3.7082482657291527</v>
      </c>
      <c r="R46" s="33">
        <f t="shared" si="5"/>
        <v>0.70646617567553527</v>
      </c>
    </row>
  </sheetData>
  <sheetProtection algorithmName="SHA-512" hashValue="TrZ1RCez/T6x8lAOSvQNtXxk6aVB+EvD9LTiVgVtbcZIW0km6pBeytJrzA4Sbn/LknMGwbGeFFil6ObHUyxehg==" saltValue="dwJGLS8wAAhOux+SYt/LX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&amp;C&amp;"Arial,Bold"&amp;[47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2F64-0D69-4682-8962-543E2DE998A1}">
  <sheetPr>
    <tabColor rgb="FF00B0F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96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97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13824201.428862669</v>
      </c>
      <c r="F14" s="5"/>
      <c r="G14" s="29"/>
      <c r="H14" s="5"/>
      <c r="I14" s="5"/>
      <c r="J14" s="34">
        <f>J24</f>
        <v>120517.267225148</v>
      </c>
      <c r="K14" s="5"/>
      <c r="L14" s="29"/>
      <c r="M14" s="5"/>
      <c r="N14" s="5"/>
      <c r="O14" s="34">
        <f>+O21+O22+O23+O24</f>
        <v>2710268.5868595848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6448262.8822468547</v>
      </c>
      <c r="F15" s="5"/>
      <c r="G15" s="29">
        <f t="shared" ref="G15:G16" si="0">((E15/E14)-1)*100</f>
        <v>-53.355259503207634</v>
      </c>
      <c r="H15" s="5"/>
      <c r="I15" s="5"/>
      <c r="J15" s="34">
        <f>J28</f>
        <v>99698.508178743999</v>
      </c>
      <c r="K15" s="5"/>
      <c r="L15" s="29">
        <f t="shared" ref="L15:L16" si="1">((J15/J14)-1)*100</f>
        <v>-17.274503086359239</v>
      </c>
      <c r="M15" s="5"/>
      <c r="N15" s="5"/>
      <c r="O15" s="34">
        <f>+O25+O26+O27+O28</f>
        <v>2151535.9290530682</v>
      </c>
      <c r="P15" s="1"/>
      <c r="Q15" s="29">
        <f t="shared" ref="Q15:Q16" si="2">((O15/O14)-1)*100</f>
        <v>-20.615398064806769</v>
      </c>
      <c r="R15" s="5"/>
    </row>
    <row r="16" spans="1:19" ht="23.1" customHeight="1">
      <c r="A16" s="8">
        <v>2021</v>
      </c>
      <c r="E16" s="34">
        <f>+E29+E30+E31+E32</f>
        <v>4563625.9623171743</v>
      </c>
      <c r="F16" s="5"/>
      <c r="G16" s="29">
        <f t="shared" si="0"/>
        <v>-29.227048498881778</v>
      </c>
      <c r="H16" s="5"/>
      <c r="I16" s="5"/>
      <c r="J16" s="34">
        <f>J32</f>
        <v>99418.879271657497</v>
      </c>
      <c r="K16" s="5"/>
      <c r="L16" s="29">
        <f t="shared" si="1"/>
        <v>-0.28047451480935903</v>
      </c>
      <c r="M16" s="5"/>
      <c r="N16" s="5"/>
      <c r="O16" s="34">
        <f>+O29+O30+O31+O32</f>
        <v>1715258.6540695529</v>
      </c>
      <c r="P16" s="1"/>
      <c r="Q16" s="29">
        <f t="shared" si="2"/>
        <v>-20.277480338221878</v>
      </c>
      <c r="R16" s="5"/>
    </row>
    <row r="17" spans="1:18" ht="23.1" customHeight="1">
      <c r="A17" s="8">
        <v>2022</v>
      </c>
      <c r="E17" s="34">
        <f>+E33+E34+E35+E36</f>
        <v>11231177.410832051</v>
      </c>
      <c r="F17" s="5"/>
      <c r="G17" s="29">
        <f>((E17/E16)-1)*100</f>
        <v>146.1020579594003</v>
      </c>
      <c r="H17" s="5"/>
      <c r="I17" s="5"/>
      <c r="J17" s="34">
        <f>J36</f>
        <v>99293</v>
      </c>
      <c r="K17" s="5"/>
      <c r="L17" s="29">
        <f>((J17/J16)-1)*100</f>
        <v>-0.12661505800476425</v>
      </c>
      <c r="M17" s="5"/>
      <c r="N17" s="5"/>
      <c r="O17" s="34">
        <f>+O33+O34+O35+O36</f>
        <v>2011795.7663223357</v>
      </c>
      <c r="P17" s="1"/>
      <c r="Q17" s="29">
        <f>((O17/O16)-1)*100</f>
        <v>17.288186335584488</v>
      </c>
      <c r="R17" s="5"/>
    </row>
    <row r="18" spans="1:18" ht="23.1" customHeight="1">
      <c r="A18" s="8">
        <v>2023</v>
      </c>
      <c r="E18" s="34">
        <f>+E37+E38+E39+E40</f>
        <v>14567390.642247031</v>
      </c>
      <c r="F18" s="5"/>
      <c r="G18" s="29">
        <f>((E18/E17)-1)*100</f>
        <v>29.704928605235324</v>
      </c>
      <c r="H18" s="5"/>
      <c r="I18" s="5"/>
      <c r="J18" s="34">
        <f>J40</f>
        <v>101160</v>
      </c>
      <c r="K18" s="5"/>
      <c r="L18" s="29">
        <f>((J18/J17)-1)*100</f>
        <v>1.8802936762913891</v>
      </c>
      <c r="M18" s="5"/>
      <c r="N18" s="5"/>
      <c r="O18" s="34">
        <f>+O37+O38+O39+O40</f>
        <v>2274885.2036414249</v>
      </c>
      <c r="P18" s="1"/>
      <c r="Q18" s="29">
        <f>((O18/O17)-1)*100</f>
        <v>13.077343223563398</v>
      </c>
      <c r="R18" s="5"/>
    </row>
    <row r="19" spans="1:18" ht="23.1" customHeight="1">
      <c r="A19" s="8">
        <v>2024</v>
      </c>
      <c r="E19" s="34">
        <f>+E41+E42+E43+E44</f>
        <v>16456603.29059286</v>
      </c>
      <c r="F19" s="5"/>
      <c r="G19" s="29">
        <f>((E19/E18)-1)*100</f>
        <v>12.968778655985957</v>
      </c>
      <c r="H19" s="5"/>
      <c r="I19" s="5"/>
      <c r="J19" s="34">
        <f>J44</f>
        <v>103266</v>
      </c>
      <c r="K19" s="5"/>
      <c r="L19" s="29">
        <f>((J19/J18)-1)*100</f>
        <v>2.0818505338078275</v>
      </c>
      <c r="M19" s="5"/>
      <c r="N19" s="5"/>
      <c r="O19" s="34">
        <f>+O41+O42+O43+O44</f>
        <v>2420212.938202851</v>
      </c>
      <c r="P19" s="1"/>
      <c r="Q19" s="29">
        <f>((O19/O18)-1)*100</f>
        <v>6.3883546443925576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3375109.2294837902</v>
      </c>
      <c r="G21" s="3">
        <f>(E21/E16-1)*100</f>
        <v>-26.043254698067241</v>
      </c>
      <c r="H21" s="4">
        <f>(E21/E19-1)*100</f>
        <v>-79.490851362910874</v>
      </c>
      <c r="J21" s="7">
        <v>119182.57018655199</v>
      </c>
      <c r="L21" s="3">
        <f>(J21/J16-1)*100</f>
        <v>19.879213143100436</v>
      </c>
      <c r="M21" s="4">
        <f>(J21/J19-1)*100</f>
        <v>15.413175862870631</v>
      </c>
      <c r="O21" s="7">
        <v>664805.22931014001</v>
      </c>
      <c r="Q21" s="3">
        <f>(O21/O16-1)*100</f>
        <v>-61.241692165035857</v>
      </c>
      <c r="R21" s="4">
        <f>(O21/O19-1)*100</f>
        <v>-72.531126546088259</v>
      </c>
    </row>
    <row r="22" spans="1:18" ht="23.1" hidden="1" customHeight="1">
      <c r="C22" s="8">
        <v>2</v>
      </c>
      <c r="E22" s="7">
        <v>3410652.1812352799</v>
      </c>
      <c r="G22" s="3">
        <f>(E22/E17-1)*100</f>
        <v>-69.632282916786323</v>
      </c>
      <c r="H22" s="4">
        <f t="shared" ref="H22:H46" si="3">(E22/E21-1)*100</f>
        <v>1.0530904138153163</v>
      </c>
      <c r="J22" s="7">
        <v>119108.66828709999</v>
      </c>
      <c r="L22" s="3">
        <f>(J22/J17-1)*100</f>
        <v>19.956762598672604</v>
      </c>
      <c r="M22" s="4">
        <f t="shared" ref="M22:M46" si="4">(J22/J21-1)*100</f>
        <v>-6.2007304705991029E-2</v>
      </c>
      <c r="O22" s="7">
        <v>666155</v>
      </c>
      <c r="Q22" s="3">
        <f>(O22/O17-1)*100</f>
        <v>-66.887543400204834</v>
      </c>
      <c r="R22" s="4">
        <f t="shared" ref="R22:R46" si="5">(O22/O21-1)*100</f>
        <v>0.20303250190445432</v>
      </c>
    </row>
    <row r="23" spans="1:18" ht="23.1" hidden="1" customHeight="1">
      <c r="C23" s="8">
        <v>3</v>
      </c>
      <c r="E23" s="7">
        <v>3440488.8885357799</v>
      </c>
      <c r="G23" s="3">
        <f>(E23/E18-1)*100</f>
        <v>-76.382256966748841</v>
      </c>
      <c r="H23" s="4">
        <f t="shared" si="3"/>
        <v>0.87480944156825835</v>
      </c>
      <c r="J23" s="7">
        <v>119568.992084823</v>
      </c>
      <c r="L23" s="3">
        <f>(J23/J18-1)*100</f>
        <v>18.19789648559016</v>
      </c>
      <c r="M23" s="4">
        <f t="shared" si="4"/>
        <v>0.38647380106160423</v>
      </c>
      <c r="O23" s="7">
        <v>671418.38494080002</v>
      </c>
      <c r="Q23" s="3">
        <f>(O23/O18-1)*100</f>
        <v>-70.485614664596881</v>
      </c>
      <c r="R23" s="4">
        <f t="shared" si="5"/>
        <v>0.79011415373300142</v>
      </c>
    </row>
    <row r="24" spans="1:18" ht="23.1" hidden="1" customHeight="1">
      <c r="C24" s="8">
        <v>4</v>
      </c>
      <c r="E24" s="7">
        <v>3597951.12960782</v>
      </c>
      <c r="G24" s="3">
        <f>(E24/E19-1)*100</f>
        <v>-78.136732920671861</v>
      </c>
      <c r="H24" s="4">
        <f t="shared" si="3"/>
        <v>4.5767402881819352</v>
      </c>
      <c r="J24" s="7">
        <v>120517.267225148</v>
      </c>
      <c r="L24" s="3">
        <f>(J24/J19-1)*100</f>
        <v>16.705660357860275</v>
      </c>
      <c r="M24" s="4">
        <f t="shared" si="4"/>
        <v>0.79307780703903319</v>
      </c>
      <c r="O24" s="7">
        <v>707889.97260864498</v>
      </c>
      <c r="Q24" s="3">
        <f>(O24/O19-1)*100</f>
        <v>-70.750921894736479</v>
      </c>
      <c r="R24" s="4">
        <f t="shared" si="5"/>
        <v>5.4320209999999758</v>
      </c>
    </row>
    <row r="25" spans="1:18" ht="23.1" customHeight="1">
      <c r="A25" s="8">
        <v>2020</v>
      </c>
      <c r="C25" s="8">
        <v>1</v>
      </c>
      <c r="E25" s="7">
        <v>3181823.23949748</v>
      </c>
      <c r="G25" s="3">
        <f t="shared" ref="G25:G46" si="6">(E25/E21-1)*100</f>
        <v>-5.7268069518411568</v>
      </c>
      <c r="H25" s="4">
        <f t="shared" si="3"/>
        <v>-11.565690447710397</v>
      </c>
      <c r="J25" s="7">
        <v>119368.358123438</v>
      </c>
      <c r="L25" s="3">
        <f t="shared" ref="L25:L46" si="7">(J25/J21-1)*100</f>
        <v>0.15588515719637819</v>
      </c>
      <c r="M25" s="4">
        <f t="shared" si="4"/>
        <v>-0.95331493002046575</v>
      </c>
      <c r="O25" s="7">
        <v>674325.37980295904</v>
      </c>
      <c r="Q25" s="3">
        <f t="shared" ref="Q25:Q46" si="8">(O25/O21-1)*100</f>
        <v>1.43202099999995</v>
      </c>
      <c r="R25" s="4">
        <f t="shared" si="5"/>
        <v>-4.7414985526630709</v>
      </c>
    </row>
    <row r="26" spans="1:18" ht="23.1" customHeight="1">
      <c r="C26" s="8">
        <v>2</v>
      </c>
      <c r="E26" s="7">
        <v>592856.89126210497</v>
      </c>
      <c r="G26" s="3">
        <f t="shared" si="6"/>
        <v>-82.617491911843615</v>
      </c>
      <c r="H26" s="4">
        <f t="shared" si="3"/>
        <v>-81.367384463640491</v>
      </c>
      <c r="J26" s="7">
        <v>99509.406347144904</v>
      </c>
      <c r="L26" s="3">
        <f t="shared" si="7"/>
        <v>-16.454941711473893</v>
      </c>
      <c r="M26" s="4">
        <f t="shared" si="4"/>
        <v>-16.636696766623103</v>
      </c>
      <c r="O26" s="7">
        <v>491246</v>
      </c>
      <c r="Q26" s="3">
        <f t="shared" si="8"/>
        <v>-26.256501865181527</v>
      </c>
      <c r="R26" s="4">
        <f t="shared" si="5"/>
        <v>-27.150005811208779</v>
      </c>
    </row>
    <row r="27" spans="1:18" ht="23.1" customHeight="1">
      <c r="C27" s="8">
        <v>3</v>
      </c>
      <c r="E27" s="7">
        <v>1460550.34929734</v>
      </c>
      <c r="G27" s="3">
        <f t="shared" si="6"/>
        <v>-57.548174209656345</v>
      </c>
      <c r="H27" s="4">
        <f t="shared" si="3"/>
        <v>146.35799479163404</v>
      </c>
      <c r="J27" s="7">
        <v>99985.733378880701</v>
      </c>
      <c r="L27" s="3">
        <f t="shared" si="7"/>
        <v>-16.378208400426931</v>
      </c>
      <c r="M27" s="4">
        <f t="shared" si="4"/>
        <v>0.47867538278150157</v>
      </c>
      <c r="O27" s="7">
        <v>496207.624182239</v>
      </c>
      <c r="Q27" s="3">
        <f t="shared" si="8"/>
        <v>-26.095615593548217</v>
      </c>
      <c r="R27" s="4">
        <f t="shared" si="5"/>
        <v>1.0100080575188297</v>
      </c>
    </row>
    <row r="28" spans="1:18" ht="23.1" customHeight="1">
      <c r="C28" s="8">
        <v>4</v>
      </c>
      <c r="E28" s="7">
        <v>1213032.40218993</v>
      </c>
      <c r="G28" s="3">
        <f t="shared" si="6"/>
        <v>-66.285467520450965</v>
      </c>
      <c r="H28" s="4">
        <f t="shared" si="3"/>
        <v>-16.946895889380954</v>
      </c>
      <c r="J28" s="7">
        <v>99698.508178743999</v>
      </c>
      <c r="L28" s="3">
        <f t="shared" si="7"/>
        <v>-17.274503086359239</v>
      </c>
      <c r="M28" s="4">
        <f t="shared" si="4"/>
        <v>-0.28726618331468279</v>
      </c>
      <c r="O28" s="7">
        <v>489756.92506787</v>
      </c>
      <c r="Q28" s="3">
        <f t="shared" si="8"/>
        <v>-30.814541239641102</v>
      </c>
      <c r="R28" s="4">
        <f t="shared" si="5"/>
        <v>-1.299999999999979</v>
      </c>
    </row>
    <row r="29" spans="1:18" ht="23.1" customHeight="1">
      <c r="A29" s="8">
        <v>2021</v>
      </c>
      <c r="C29" s="8">
        <v>1</v>
      </c>
      <c r="E29" s="7">
        <v>1142707.4334987099</v>
      </c>
      <c r="G29" s="3">
        <f t="shared" si="6"/>
        <v>-64.08639489102535</v>
      </c>
      <c r="H29" s="4">
        <f t="shared" si="3"/>
        <v>-5.7974517881187566</v>
      </c>
      <c r="J29" s="7">
        <v>98956.144859224703</v>
      </c>
      <c r="L29" s="3">
        <f t="shared" si="7"/>
        <v>-17.100187675451785</v>
      </c>
      <c r="M29" s="4">
        <f t="shared" si="4"/>
        <v>-0.74460825250098894</v>
      </c>
      <c r="O29" s="7">
        <v>467448.49713102798</v>
      </c>
      <c r="Q29" s="3">
        <f t="shared" si="8"/>
        <v>-30.679088889162298</v>
      </c>
      <c r="R29" s="4">
        <f t="shared" si="5"/>
        <v>-4.555000000000109</v>
      </c>
    </row>
    <row r="30" spans="1:18" ht="23.1" customHeight="1">
      <c r="C30" s="8">
        <v>2</v>
      </c>
      <c r="E30" s="7">
        <v>889130.12391782203</v>
      </c>
      <c r="G30" s="3">
        <f t="shared" si="6"/>
        <v>49.973819487025771</v>
      </c>
      <c r="H30" s="4">
        <f t="shared" si="3"/>
        <v>-22.190921503371332</v>
      </c>
      <c r="J30" s="7">
        <v>96145.243456905693</v>
      </c>
      <c r="L30" s="3">
        <f t="shared" si="7"/>
        <v>-3.3807486284292754</v>
      </c>
      <c r="M30" s="4">
        <f t="shared" si="4"/>
        <v>-2.8405526572582329</v>
      </c>
      <c r="O30" s="7">
        <v>414486.58240608301</v>
      </c>
      <c r="Q30" s="3">
        <f t="shared" si="8"/>
        <v>-15.625453966834746</v>
      </c>
      <c r="R30" s="4">
        <f t="shared" si="5"/>
        <v>-11.329999999999895</v>
      </c>
    </row>
    <row r="31" spans="1:18" ht="23.1" customHeight="1">
      <c r="C31" s="8">
        <v>3</v>
      </c>
      <c r="E31" s="7">
        <v>686951.24383079296</v>
      </c>
      <c r="G31" s="3">
        <f t="shared" si="6"/>
        <v>-52.966274379977371</v>
      </c>
      <c r="H31" s="4">
        <f t="shared" si="3"/>
        <v>-22.738952898835251</v>
      </c>
      <c r="J31" s="7">
        <v>95410.585509250493</v>
      </c>
      <c r="L31" s="3">
        <f t="shared" si="7"/>
        <v>-4.5758006817766539</v>
      </c>
      <c r="M31" s="4">
        <f t="shared" si="4"/>
        <v>-0.76411262922693179</v>
      </c>
      <c r="O31" s="7">
        <v>392891.831462726</v>
      </c>
      <c r="Q31" s="3">
        <f t="shared" si="8"/>
        <v>-20.821081274150043</v>
      </c>
      <c r="R31" s="4">
        <f t="shared" si="5"/>
        <v>-5.2100000000000257</v>
      </c>
    </row>
    <row r="32" spans="1:18" ht="23.1" customHeight="1">
      <c r="C32" s="8">
        <v>4</v>
      </c>
      <c r="E32" s="7">
        <v>1844837.16106985</v>
      </c>
      <c r="G32" s="3">
        <f t="shared" si="6"/>
        <v>52.084738852754533</v>
      </c>
      <c r="H32" s="4">
        <f t="shared" si="3"/>
        <v>168.55430827697325</v>
      </c>
      <c r="J32" s="7">
        <v>99418.879271657497</v>
      </c>
      <c r="L32" s="3">
        <f t="shared" si="7"/>
        <v>-0.28047451480935903</v>
      </c>
      <c r="M32" s="4">
        <f t="shared" si="4"/>
        <v>4.2010996379624688</v>
      </c>
      <c r="O32" s="7">
        <v>440431.74306971597</v>
      </c>
      <c r="Q32" s="3">
        <f t="shared" si="8"/>
        <v>-10.07135978553414</v>
      </c>
      <c r="R32" s="4">
        <f t="shared" si="5"/>
        <v>12.100000000000044</v>
      </c>
    </row>
    <row r="33" spans="1:18" ht="23.1" customHeight="1">
      <c r="A33" s="8">
        <v>2022</v>
      </c>
      <c r="C33" s="8">
        <v>1</v>
      </c>
      <c r="E33" s="7">
        <v>2130200.7560946001</v>
      </c>
      <c r="G33" s="3">
        <f t="shared" si="6"/>
        <v>86.416985979728025</v>
      </c>
      <c r="H33" s="4">
        <f t="shared" si="3"/>
        <v>15.468226738194236</v>
      </c>
      <c r="J33" s="7">
        <v>98597.985150929104</v>
      </c>
      <c r="L33" s="3">
        <f t="shared" si="7"/>
        <v>-0.36193781478160991</v>
      </c>
      <c r="M33" s="4">
        <f t="shared" si="4"/>
        <v>-0.8256923903611324</v>
      </c>
      <c r="O33" s="7">
        <v>473023.69205687498</v>
      </c>
      <c r="Q33" s="3">
        <f t="shared" si="8"/>
        <v>1.1926864585221297</v>
      </c>
      <c r="R33" s="4">
        <f t="shared" si="5"/>
        <v>7.4000000000000066</v>
      </c>
    </row>
    <row r="34" spans="1:18" ht="23.1" customHeight="1">
      <c r="C34" s="8">
        <v>2</v>
      </c>
      <c r="E34" s="7">
        <v>2591160.0107501298</v>
      </c>
      <c r="G34" s="3">
        <f t="shared" si="6"/>
        <v>191.42641116831828</v>
      </c>
      <c r="H34" s="4">
        <f t="shared" si="3"/>
        <v>21.639240026401474</v>
      </c>
      <c r="J34" s="7">
        <v>98408</v>
      </c>
      <c r="L34" s="3">
        <f t="shared" si="7"/>
        <v>2.3534773658444363</v>
      </c>
      <c r="M34" s="4">
        <f t="shared" si="4"/>
        <v>-0.19268664632272614</v>
      </c>
      <c r="O34" s="7">
        <v>479646.02374567097</v>
      </c>
      <c r="Q34" s="3">
        <f t="shared" si="8"/>
        <v>15.720518855239952</v>
      </c>
      <c r="R34" s="4">
        <f t="shared" si="5"/>
        <v>1.3999999999999568</v>
      </c>
    </row>
    <row r="35" spans="1:18" ht="23.1" customHeight="1">
      <c r="C35" s="8">
        <v>3</v>
      </c>
      <c r="E35" s="7">
        <v>3069806.6878570402</v>
      </c>
      <c r="G35" s="3">
        <f t="shared" si="6"/>
        <v>346.8740271490334</v>
      </c>
      <c r="H35" s="4">
        <f t="shared" si="3"/>
        <v>18.472293301884669</v>
      </c>
      <c r="J35" s="7">
        <v>98626</v>
      </c>
      <c r="L35" s="3">
        <f t="shared" si="7"/>
        <v>3.3700814994346295</v>
      </c>
      <c r="M35" s="4">
        <f t="shared" si="4"/>
        <v>0.22152670514592465</v>
      </c>
      <c r="O35" s="7">
        <v>505067.26300419198</v>
      </c>
      <c r="Q35" s="3">
        <f t="shared" si="8"/>
        <v>28.551225186800089</v>
      </c>
      <c r="R35" s="4">
        <f t="shared" si="5"/>
        <v>5.3000000000000824</v>
      </c>
    </row>
    <row r="36" spans="1:18" ht="23.1" customHeight="1">
      <c r="C36" s="8">
        <v>4</v>
      </c>
      <c r="E36" s="7">
        <v>3440009.9561302802</v>
      </c>
      <c r="G36" s="3">
        <f t="shared" si="6"/>
        <v>86.46686161370279</v>
      </c>
      <c r="H36" s="4">
        <f t="shared" si="3"/>
        <v>12.059497744194125</v>
      </c>
      <c r="J36" s="7">
        <v>99293</v>
      </c>
      <c r="L36" s="3">
        <f t="shared" si="7"/>
        <v>-0.12661505800476425</v>
      </c>
      <c r="M36" s="4">
        <f t="shared" si="4"/>
        <v>0.67629225559182604</v>
      </c>
      <c r="O36" s="7">
        <v>554058.787515598</v>
      </c>
      <c r="Q36" s="3">
        <f t="shared" si="8"/>
        <v>25.799013407599915</v>
      </c>
      <c r="R36" s="4">
        <f t="shared" si="5"/>
        <v>9.6999999999998856</v>
      </c>
    </row>
    <row r="37" spans="1:18" ht="23.1" customHeight="1">
      <c r="A37" s="8">
        <v>2023</v>
      </c>
      <c r="C37" s="8">
        <v>1</v>
      </c>
      <c r="E37" s="7">
        <v>3477734.9106518598</v>
      </c>
      <c r="G37" s="3">
        <f t="shared" si="6"/>
        <v>63.258552073174499</v>
      </c>
      <c r="H37" s="4">
        <f t="shared" si="3"/>
        <v>1.0966524807392464</v>
      </c>
      <c r="J37" s="7">
        <v>99388.895999999993</v>
      </c>
      <c r="L37" s="3">
        <f t="shared" si="7"/>
        <v>0.80215721230023629</v>
      </c>
      <c r="M37" s="4">
        <f t="shared" si="4"/>
        <v>9.657881220226372E-2</v>
      </c>
      <c r="O37" s="7">
        <v>557937.19902820699</v>
      </c>
      <c r="Q37" s="3">
        <f t="shared" si="8"/>
        <v>17.951216481799868</v>
      </c>
      <c r="R37" s="4">
        <f t="shared" si="5"/>
        <v>0.69999999999996732</v>
      </c>
    </row>
    <row r="38" spans="1:18" ht="23.1" customHeight="1">
      <c r="C38" s="8">
        <v>2</v>
      </c>
      <c r="E38" s="7">
        <v>3542421.5203480199</v>
      </c>
      <c r="G38" s="3">
        <f t="shared" si="6"/>
        <v>36.711801110364604</v>
      </c>
      <c r="H38" s="4">
        <f t="shared" si="3"/>
        <v>1.8600212885126144</v>
      </c>
      <c r="J38" s="7">
        <v>100148</v>
      </c>
      <c r="L38" s="3">
        <f t="shared" si="7"/>
        <v>1.7681489309812282</v>
      </c>
      <c r="M38" s="4">
        <f t="shared" si="4"/>
        <v>0.7637714378073035</v>
      </c>
      <c r="O38" s="7">
        <v>563683.95217819803</v>
      </c>
      <c r="Q38" s="3">
        <f t="shared" si="8"/>
        <v>17.520822496610045</v>
      </c>
      <c r="R38" s="4">
        <f t="shared" si="5"/>
        <v>1.0300000000000864</v>
      </c>
    </row>
    <row r="39" spans="1:18" ht="23.1" customHeight="1">
      <c r="C39" s="8">
        <v>3</v>
      </c>
      <c r="E39" s="7">
        <v>3691572.4380979901</v>
      </c>
      <c r="G39" s="3">
        <f t="shared" si="6"/>
        <v>20.254231404876833</v>
      </c>
      <c r="H39" s="4">
        <f t="shared" si="3"/>
        <v>4.210422641496292</v>
      </c>
      <c r="J39" s="7">
        <v>101044</v>
      </c>
      <c r="L39" s="3">
        <f t="shared" si="7"/>
        <v>2.4516861679475976</v>
      </c>
      <c r="M39" s="4">
        <f t="shared" si="4"/>
        <v>0.89467587969804807</v>
      </c>
      <c r="O39" s="7">
        <v>571913.73788000003</v>
      </c>
      <c r="Q39" s="3">
        <f t="shared" si="8"/>
        <v>13.235162872801997</v>
      </c>
      <c r="R39" s="4">
        <f t="shared" si="5"/>
        <v>1.4600000000000612</v>
      </c>
    </row>
    <row r="40" spans="1:18" ht="23.1" customHeight="1">
      <c r="C40" s="8">
        <v>4</v>
      </c>
      <c r="E40" s="7">
        <v>3855661.7731491602</v>
      </c>
      <c r="G40" s="3">
        <f t="shared" si="6"/>
        <v>12.082866687003801</v>
      </c>
      <c r="H40" s="4">
        <f t="shared" si="3"/>
        <v>4.4449712907628669</v>
      </c>
      <c r="J40" s="7">
        <v>101160</v>
      </c>
      <c r="L40" s="3">
        <f t="shared" si="7"/>
        <v>1.8802936762913891</v>
      </c>
      <c r="M40" s="4">
        <f t="shared" si="4"/>
        <v>0.11480147262579177</v>
      </c>
      <c r="O40" s="7">
        <v>581350.31455501996</v>
      </c>
      <c r="Q40" s="3">
        <f t="shared" si="8"/>
        <v>4.9257457248891079</v>
      </c>
      <c r="R40" s="4">
        <f t="shared" si="5"/>
        <v>1.6499999999999959</v>
      </c>
    </row>
    <row r="41" spans="1:18" ht="23.1" customHeight="1">
      <c r="A41" s="8">
        <v>2024</v>
      </c>
      <c r="C41" s="8">
        <v>1</v>
      </c>
      <c r="E41" s="7">
        <v>3899878.3625468202</v>
      </c>
      <c r="G41" s="3">
        <f t="shared" si="6"/>
        <v>12.138459737169406</v>
      </c>
      <c r="H41" s="4">
        <f t="shared" si="3"/>
        <v>1.146796373727188</v>
      </c>
      <c r="J41" s="7">
        <v>101228</v>
      </c>
      <c r="L41" s="3">
        <f t="shared" si="7"/>
        <v>1.8504119413903286</v>
      </c>
      <c r="M41" s="4">
        <f t="shared" si="4"/>
        <v>6.7220245156196512E-2</v>
      </c>
      <c r="O41" s="7">
        <v>588093.97820385802</v>
      </c>
      <c r="Q41" s="3">
        <f t="shared" si="8"/>
        <v>5.4050490320733058</v>
      </c>
      <c r="R41" s="4">
        <f t="shared" si="5"/>
        <v>1.1599999999999611</v>
      </c>
    </row>
    <row r="42" spans="1:18" ht="23.1" customHeight="1">
      <c r="C42" s="8">
        <v>2</v>
      </c>
      <c r="E42" s="7">
        <v>4001275.1999730398</v>
      </c>
      <c r="G42" s="3">
        <f t="shared" si="6"/>
        <v>12.953107838503097</v>
      </c>
      <c r="H42" s="4">
        <f t="shared" si="3"/>
        <v>2.6000000000000689</v>
      </c>
      <c r="J42" s="7">
        <v>101734</v>
      </c>
      <c r="L42" s="3">
        <f t="shared" si="7"/>
        <v>1.5836561888405098</v>
      </c>
      <c r="M42" s="4">
        <f t="shared" si="4"/>
        <v>0.49986169834432825</v>
      </c>
      <c r="O42" s="7">
        <v>598091.57583332399</v>
      </c>
      <c r="Q42" s="3">
        <f t="shared" si="8"/>
        <v>6.1040630165480891</v>
      </c>
      <c r="R42" s="4">
        <f t="shared" si="5"/>
        <v>1.700000000000057</v>
      </c>
    </row>
    <row r="43" spans="1:18" ht="23.1" customHeight="1">
      <c r="C43" s="8">
        <v>3</v>
      </c>
      <c r="E43" s="7">
        <v>4169728.8858918999</v>
      </c>
      <c r="G43" s="3">
        <f t="shared" si="6"/>
        <v>12.952649739693856</v>
      </c>
      <c r="H43" s="4">
        <f t="shared" si="3"/>
        <v>4.2099999999998694</v>
      </c>
      <c r="J43" s="7">
        <v>102405</v>
      </c>
      <c r="L43" s="3">
        <f t="shared" si="7"/>
        <v>1.3469379676180671</v>
      </c>
      <c r="M43" s="4">
        <f t="shared" si="4"/>
        <v>0.65956317455324598</v>
      </c>
      <c r="O43" s="7">
        <v>609275.88830140699</v>
      </c>
      <c r="Q43" s="3">
        <f t="shared" si="8"/>
        <v>6.5328296816060005</v>
      </c>
      <c r="R43" s="4">
        <f t="shared" si="5"/>
        <v>1.8699999999999717</v>
      </c>
    </row>
    <row r="44" spans="1:18" ht="23.1" customHeight="1">
      <c r="C44" s="8">
        <v>4</v>
      </c>
      <c r="E44" s="7">
        <v>4385720.8421811024</v>
      </c>
      <c r="G44" s="3">
        <f t="shared" si="6"/>
        <v>13.747551009875281</v>
      </c>
      <c r="H44" s="4">
        <f t="shared" si="3"/>
        <v>5.1800000000000512</v>
      </c>
      <c r="J44" s="7">
        <v>103266</v>
      </c>
      <c r="L44" s="3">
        <f t="shared" si="7"/>
        <v>2.0818505338078275</v>
      </c>
      <c r="M44" s="4">
        <f t="shared" si="4"/>
        <v>0.84077925882524163</v>
      </c>
      <c r="O44" s="7">
        <v>624751.49586426199</v>
      </c>
      <c r="Q44" s="3">
        <f t="shared" si="8"/>
        <v>7.4655814614054794</v>
      </c>
      <c r="R44" s="4">
        <f t="shared" si="5"/>
        <v>2.5399999999998757</v>
      </c>
    </row>
    <row r="45" spans="1:18" ht="23.1" customHeight="1">
      <c r="A45" s="8">
        <v>2025</v>
      </c>
      <c r="C45" s="8" t="s">
        <v>20</v>
      </c>
      <c r="E45" s="7">
        <v>4437472.3481188398</v>
      </c>
      <c r="G45" s="3">
        <f t="shared" si="6"/>
        <v>13.784891106730402</v>
      </c>
      <c r="H45" s="4">
        <f t="shared" si="3"/>
        <v>1.1800000000000033</v>
      </c>
      <c r="J45" s="7">
        <v>103441</v>
      </c>
      <c r="L45" s="3">
        <f t="shared" si="7"/>
        <v>2.1861540285296632</v>
      </c>
      <c r="M45" s="4">
        <f t="shared" si="4"/>
        <v>0.16946526446264265</v>
      </c>
      <c r="O45" s="7">
        <v>638371.07847410336</v>
      </c>
      <c r="Q45" s="3">
        <f t="shared" si="8"/>
        <v>8.5491608711588007</v>
      </c>
      <c r="R45" s="4">
        <f t="shared" si="5"/>
        <v>2.1800000000000708</v>
      </c>
    </row>
    <row r="46" spans="1:18" ht="23.1" customHeight="1" thickBot="1">
      <c r="A46" s="27"/>
      <c r="B46" s="23"/>
      <c r="C46" s="27" t="s">
        <v>19</v>
      </c>
      <c r="D46" s="23"/>
      <c r="E46" s="24">
        <v>4563496.5628054198</v>
      </c>
      <c r="F46" s="23"/>
      <c r="G46" s="32">
        <f t="shared" si="6"/>
        <v>14.051054594699419</v>
      </c>
      <c r="H46" s="33">
        <f t="shared" si="3"/>
        <v>2.8400000000001091</v>
      </c>
      <c r="I46" s="23"/>
      <c r="J46" s="24">
        <v>104062</v>
      </c>
      <c r="K46" s="23"/>
      <c r="L46" s="32">
        <f t="shared" si="7"/>
        <v>2.2883205221459813</v>
      </c>
      <c r="M46" s="33">
        <f t="shared" si="4"/>
        <v>0.6003422240697498</v>
      </c>
      <c r="N46" s="23"/>
      <c r="O46" s="24">
        <v>654585.70386734558</v>
      </c>
      <c r="P46" s="25"/>
      <c r="Q46" s="32">
        <f t="shared" si="8"/>
        <v>9.4457321113924806</v>
      </c>
      <c r="R46" s="33">
        <f t="shared" si="5"/>
        <v>2.5400000000000089</v>
      </c>
    </row>
  </sheetData>
  <sheetProtection algorithmName="SHA-512" hashValue="5JG9Zk/B7KidhAKJfUwDtguR84CdksGA7uPvBWctHHIFkYZ4NZqWL1GmvCfrGQxF9PiHw0pNiknRdDAlnEd/1g==" saltValue="6IjjDPykzFeId5XCatf6r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&amp;C&amp;"Arial,Bold"&amp;[48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24D6-8518-4E70-BF8D-632923FB330C}">
  <sheetPr>
    <tabColor rgb="FF00B0F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7" t="s">
        <v>98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1"/>
      <c r="Q11" s="11"/>
      <c r="R11" s="11"/>
    </row>
    <row r="12" spans="1:19" ht="13.5" customHeight="1">
      <c r="A12" s="38" t="s">
        <v>99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27117106.301686585</v>
      </c>
      <c r="F14" s="5"/>
      <c r="G14" s="29"/>
      <c r="H14" s="5"/>
      <c r="I14" s="5"/>
      <c r="J14" s="34">
        <f>J24</f>
        <v>49697</v>
      </c>
      <c r="K14" s="5"/>
      <c r="L14" s="29"/>
      <c r="M14" s="5"/>
      <c r="N14" s="5"/>
      <c r="O14" s="34">
        <f>+O21+O22+O23+O24</f>
        <v>1190891.088820213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14561815.467413589</v>
      </c>
      <c r="F15" s="5"/>
      <c r="G15" s="29">
        <f t="shared" ref="G15:G16" si="0">((E15/E14)-1)*100</f>
        <v>-46.300260413450168</v>
      </c>
      <c r="H15" s="5"/>
      <c r="I15" s="5"/>
      <c r="J15" s="34">
        <f>J28</f>
        <v>43384</v>
      </c>
      <c r="K15" s="5"/>
      <c r="L15" s="29">
        <f t="shared" ref="L15:L16" si="1">((J15/J14)-1)*100</f>
        <v>-12.702980059158497</v>
      </c>
      <c r="M15" s="5"/>
      <c r="N15" s="5"/>
      <c r="O15" s="34">
        <f>+O25+O26+O27+O28</f>
        <v>1053096.222660105</v>
      </c>
      <c r="P15" s="1"/>
      <c r="Q15" s="29">
        <f t="shared" ref="Q15:Q16" si="2">((O15/O14)-1)*100</f>
        <v>-11.570736186851317</v>
      </c>
      <c r="R15" s="5"/>
    </row>
    <row r="16" spans="1:19" ht="23.1" customHeight="1">
      <c r="A16" s="8">
        <v>2021</v>
      </c>
      <c r="E16" s="34">
        <f>+E29+E30+E31+E32</f>
        <v>9496782.2892045379</v>
      </c>
      <c r="F16" s="5"/>
      <c r="G16" s="29">
        <f t="shared" si="0"/>
        <v>-34.782978740141132</v>
      </c>
      <c r="H16" s="5"/>
      <c r="I16" s="5"/>
      <c r="J16" s="34">
        <f>J32</f>
        <v>37059</v>
      </c>
      <c r="K16" s="5"/>
      <c r="L16" s="29">
        <f t="shared" si="1"/>
        <v>-14.579107505070999</v>
      </c>
      <c r="M16" s="5"/>
      <c r="N16" s="5"/>
      <c r="O16" s="34">
        <f>+O29+O30+O31+O32</f>
        <v>801433.25671367801</v>
      </c>
      <c r="P16" s="1"/>
      <c r="Q16" s="29">
        <f t="shared" si="2"/>
        <v>-23.89743316244456</v>
      </c>
      <c r="R16" s="5"/>
    </row>
    <row r="17" spans="1:18" ht="23.1" customHeight="1">
      <c r="A17" s="8">
        <v>2022</v>
      </c>
      <c r="E17" s="34">
        <f>+E33+E34+E35+E36</f>
        <v>17400069.746212851</v>
      </c>
      <c r="F17" s="5"/>
      <c r="G17" s="29">
        <f>((E17/E16)-1)*100</f>
        <v>83.220686926690647</v>
      </c>
      <c r="H17" s="5"/>
      <c r="I17" s="5"/>
      <c r="J17" s="34">
        <f>J36</f>
        <v>38830</v>
      </c>
      <c r="K17" s="5"/>
      <c r="L17" s="29">
        <f>((J17/J16)-1)*100</f>
        <v>4.7788661323834969</v>
      </c>
      <c r="M17" s="5"/>
      <c r="N17" s="5"/>
      <c r="O17" s="34">
        <f>+O33+O34+O35+O36</f>
        <v>959101.79327154299</v>
      </c>
      <c r="P17" s="1"/>
      <c r="Q17" s="29">
        <f>((O17/O16)-1)*100</f>
        <v>19.673320920620839</v>
      </c>
      <c r="R17" s="5"/>
    </row>
    <row r="18" spans="1:18" ht="23.1" customHeight="1">
      <c r="A18" s="8">
        <v>2023</v>
      </c>
      <c r="E18" s="34">
        <f>+E37+E38+E39+E40</f>
        <v>20491049.130433239</v>
      </c>
      <c r="F18" s="5"/>
      <c r="G18" s="29">
        <f>((E18/E17)-1)*100</f>
        <v>17.764178128614372</v>
      </c>
      <c r="H18" s="5"/>
      <c r="I18" s="5"/>
      <c r="J18" s="34">
        <f>J40</f>
        <v>39508</v>
      </c>
      <c r="K18" s="5"/>
      <c r="L18" s="29">
        <f>((J18/J17)-1)*100</f>
        <v>1.746072624259587</v>
      </c>
      <c r="M18" s="5"/>
      <c r="N18" s="5"/>
      <c r="O18" s="34">
        <f>+O37+O38+O39+O40</f>
        <v>1028256.238019178</v>
      </c>
      <c r="P18" s="1"/>
      <c r="Q18" s="29">
        <f>((O18/O17)-1)*100</f>
        <v>7.2103342140301674</v>
      </c>
      <c r="R18" s="5"/>
    </row>
    <row r="19" spans="1:18" ht="23.1" customHeight="1">
      <c r="A19" s="8">
        <v>2024</v>
      </c>
      <c r="E19" s="34">
        <f>+E41+E42+E43+E44</f>
        <v>23632058.480647705</v>
      </c>
      <c r="F19" s="5"/>
      <c r="G19" s="29">
        <f>((E19/E18)-1)*100</f>
        <v>15.328689762153026</v>
      </c>
      <c r="H19" s="5"/>
      <c r="I19" s="5"/>
      <c r="J19" s="34">
        <f>J44</f>
        <v>39642</v>
      </c>
      <c r="K19" s="5"/>
      <c r="L19" s="29">
        <f>((J19/J18)-1)*100</f>
        <v>0.33917181330362922</v>
      </c>
      <c r="M19" s="5"/>
      <c r="N19" s="5"/>
      <c r="O19" s="34">
        <f>+O41+O42+O43+O44</f>
        <v>1100995.333062947</v>
      </c>
      <c r="P19" s="1"/>
      <c r="Q19" s="29">
        <f>((O19/O18)-1)*100</f>
        <v>7.0740241930253411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6823453.2957796799</v>
      </c>
      <c r="G21" s="3">
        <f>(E21/E16-1)*100</f>
        <v>-28.149839724806192</v>
      </c>
      <c r="H21" s="4">
        <f>(E21/E19-1)*100</f>
        <v>-71.126284655365907</v>
      </c>
      <c r="J21" s="7">
        <v>49192</v>
      </c>
      <c r="L21" s="3">
        <f>(J21/J16-1)*100</f>
        <v>32.739685366577611</v>
      </c>
      <c r="M21" s="4">
        <f>(J21/J19-1)*100</f>
        <v>24.090610968165073</v>
      </c>
      <c r="O21" s="7">
        <v>314906.61211391602</v>
      </c>
      <c r="Q21" s="3">
        <f>(O21/O16-1)*100</f>
        <v>-60.707069556208801</v>
      </c>
      <c r="R21" s="4">
        <f>(O21/O19-1)*100</f>
        <v>-71.398006634791798</v>
      </c>
    </row>
    <row r="22" spans="1:18" ht="23.1" hidden="1" customHeight="1">
      <c r="C22" s="8">
        <v>2</v>
      </c>
      <c r="E22" s="7">
        <v>6509221.1491888501</v>
      </c>
      <c r="G22" s="3">
        <f>(E22/E17-1)*100</f>
        <v>-62.590833001657423</v>
      </c>
      <c r="H22" s="4">
        <f t="shared" ref="H22:H46" si="3">(E22/E21-1)*100</f>
        <v>-4.6051776566739751</v>
      </c>
      <c r="J22" s="7">
        <v>48733</v>
      </c>
      <c r="L22" s="3">
        <f>(J22/J17-1)*100</f>
        <v>25.503476693278394</v>
      </c>
      <c r="M22" s="4">
        <f t="shared" ref="M22:M46" si="4">(J22/J21-1)*100</f>
        <v>-0.93307854935762435</v>
      </c>
      <c r="O22" s="7">
        <v>289619.38533311</v>
      </c>
      <c r="Q22" s="3">
        <f>(O22/O17-1)*100</f>
        <v>-69.803060804922055</v>
      </c>
      <c r="R22" s="4">
        <f t="shared" ref="R22:R46" si="5">(O22/O21-1)*100</f>
        <v>-8.0300717127077981</v>
      </c>
    </row>
    <row r="23" spans="1:18" ht="23.1" hidden="1" customHeight="1">
      <c r="C23" s="8">
        <v>3</v>
      </c>
      <c r="E23" s="7">
        <v>6723340.8895590696</v>
      </c>
      <c r="G23" s="3">
        <f>(E23/E18-1)*100</f>
        <v>-67.188888930173988</v>
      </c>
      <c r="H23" s="4">
        <f t="shared" si="3"/>
        <v>3.2894832647820227</v>
      </c>
      <c r="J23" s="7">
        <v>47996</v>
      </c>
      <c r="L23" s="3">
        <f>(J23/J18-1)*100</f>
        <v>21.48425635314366</v>
      </c>
      <c r="M23" s="4">
        <f t="shared" si="4"/>
        <v>-1.5123222457061991</v>
      </c>
      <c r="O23" s="7">
        <v>290508.08895512897</v>
      </c>
      <c r="Q23" s="3">
        <f>(O23/O18-1)*100</f>
        <v>-71.747500456232515</v>
      </c>
      <c r="R23" s="4">
        <f t="shared" si="5"/>
        <v>0.30685225748849909</v>
      </c>
    </row>
    <row r="24" spans="1:18" ht="23.1" hidden="1" customHeight="1">
      <c r="C24" s="8">
        <v>4</v>
      </c>
      <c r="E24" s="7">
        <v>7061090.96715899</v>
      </c>
      <c r="G24" s="3">
        <f>(E24/E19-1)*100</f>
        <v>-70.120711350890915</v>
      </c>
      <c r="H24" s="4">
        <f t="shared" si="3"/>
        <v>5.023545334796653</v>
      </c>
      <c r="J24" s="7">
        <v>49697</v>
      </c>
      <c r="L24" s="3">
        <f>(J24/J19-1)*100</f>
        <v>25.364512385853377</v>
      </c>
      <c r="M24" s="4">
        <f t="shared" si="4"/>
        <v>3.5440453371114344</v>
      </c>
      <c r="O24" s="7">
        <v>295857.00241805799</v>
      </c>
      <c r="Q24" s="3">
        <f>(O24/O19-1)*100</f>
        <v>-73.128223750504944</v>
      </c>
      <c r="R24" s="4">
        <f t="shared" si="5"/>
        <v>1.8412270316353174</v>
      </c>
    </row>
    <row r="25" spans="1:18" ht="23.1" customHeight="1">
      <c r="A25" s="8">
        <v>2020</v>
      </c>
      <c r="C25" s="8">
        <v>1</v>
      </c>
      <c r="E25" s="7">
        <v>6198064.0864711003</v>
      </c>
      <c r="G25" s="3">
        <f t="shared" ref="G25:G46" si="6">(E25/E21-1)*100</f>
        <v>-9.1652889262887509</v>
      </c>
      <c r="H25" s="4">
        <f t="shared" si="3"/>
        <v>-12.222288095448885</v>
      </c>
      <c r="J25" s="7">
        <v>47747</v>
      </c>
      <c r="L25" s="3">
        <f t="shared" ref="L25:L46" si="7">(J25/J21-1)*100</f>
        <v>-2.937469507236945</v>
      </c>
      <c r="M25" s="4">
        <f t="shared" si="4"/>
        <v>-3.9237780952572576</v>
      </c>
      <c r="O25" s="7">
        <v>317901.93100153399</v>
      </c>
      <c r="Q25" s="3">
        <f t="shared" ref="Q25:Q46" si="8">(O25/O21-1)*100</f>
        <v>0.95117687987269495</v>
      </c>
      <c r="R25" s="4">
        <f t="shared" si="5"/>
        <v>7.4512106873595663</v>
      </c>
    </row>
    <row r="26" spans="1:18" ht="23.1" customHeight="1">
      <c r="C26" s="8">
        <v>2</v>
      </c>
      <c r="E26" s="7">
        <v>1062007.1196190701</v>
      </c>
      <c r="G26" s="3">
        <f t="shared" si="6"/>
        <v>-83.684574616866229</v>
      </c>
      <c r="H26" s="4">
        <f t="shared" si="3"/>
        <v>-82.865502763400272</v>
      </c>
      <c r="J26" s="7">
        <v>43313</v>
      </c>
      <c r="L26" s="3">
        <f t="shared" si="7"/>
        <v>-11.121827098680569</v>
      </c>
      <c r="M26" s="4">
        <f t="shared" si="4"/>
        <v>-9.2864473160617411</v>
      </c>
      <c r="O26" s="7">
        <v>231808.66917694299</v>
      </c>
      <c r="Q26" s="3">
        <f t="shared" si="8"/>
        <v>-19.960927715413511</v>
      </c>
      <c r="R26" s="4">
        <f t="shared" si="5"/>
        <v>-27.081704585234355</v>
      </c>
    </row>
    <row r="27" spans="1:18" ht="23.1" customHeight="1">
      <c r="C27" s="8">
        <v>3</v>
      </c>
      <c r="E27" s="7">
        <v>3739199.3519733199</v>
      </c>
      <c r="G27" s="3">
        <f t="shared" si="6"/>
        <v>-44.384801940058338</v>
      </c>
      <c r="H27" s="4">
        <f t="shared" si="3"/>
        <v>252.08797407257762</v>
      </c>
      <c r="J27" s="7">
        <v>43456</v>
      </c>
      <c r="L27" s="3">
        <f t="shared" si="7"/>
        <v>-9.4591215934661239</v>
      </c>
      <c r="M27" s="4">
        <f t="shared" si="4"/>
        <v>0.33015491884653692</v>
      </c>
      <c r="O27" s="7">
        <v>260888.94819441601</v>
      </c>
      <c r="Q27" s="3">
        <f t="shared" si="8"/>
        <v>-10.195633748872257</v>
      </c>
      <c r="R27" s="4">
        <f t="shared" si="5"/>
        <v>12.544948866979432</v>
      </c>
    </row>
    <row r="28" spans="1:18" ht="23.1" customHeight="1">
      <c r="C28" s="8">
        <v>4</v>
      </c>
      <c r="E28" s="7">
        <v>3562544.9093501</v>
      </c>
      <c r="G28" s="3">
        <f t="shared" si="6"/>
        <v>-49.546820372100662</v>
      </c>
      <c r="H28" s="4">
        <f t="shared" si="3"/>
        <v>-4.7243922025711926</v>
      </c>
      <c r="J28" s="7">
        <v>43384</v>
      </c>
      <c r="L28" s="3">
        <f t="shared" si="7"/>
        <v>-12.702980059158497</v>
      </c>
      <c r="M28" s="4">
        <f t="shared" si="4"/>
        <v>-0.16568483063328365</v>
      </c>
      <c r="O28" s="7">
        <v>242496.67428721199</v>
      </c>
      <c r="Q28" s="3">
        <f t="shared" si="8"/>
        <v>-18.035851000560633</v>
      </c>
      <c r="R28" s="4">
        <f t="shared" si="5"/>
        <v>-7.0498478507790114</v>
      </c>
    </row>
    <row r="29" spans="1:18" ht="23.1" customHeight="1">
      <c r="A29" s="8">
        <v>2021</v>
      </c>
      <c r="C29" s="8">
        <v>1</v>
      </c>
      <c r="E29" s="7">
        <v>2853379.3447803198</v>
      </c>
      <c r="G29" s="3">
        <f t="shared" si="6"/>
        <v>-53.963377839080941</v>
      </c>
      <c r="H29" s="4">
        <f t="shared" si="3"/>
        <v>-19.906150872892436</v>
      </c>
      <c r="J29" s="7">
        <v>40746</v>
      </c>
      <c r="L29" s="3">
        <f t="shared" si="7"/>
        <v>-14.662701321548999</v>
      </c>
      <c r="M29" s="4">
        <f t="shared" si="4"/>
        <v>-6.0805827033007525</v>
      </c>
      <c r="O29" s="7">
        <v>221136.76292973899</v>
      </c>
      <c r="Q29" s="3">
        <f t="shared" si="8"/>
        <v>-30.438685215576143</v>
      </c>
      <c r="R29" s="4">
        <f t="shared" si="5"/>
        <v>-8.8083316689838043</v>
      </c>
    </row>
    <row r="30" spans="1:18" ht="23.1" customHeight="1">
      <c r="C30" s="8">
        <v>2</v>
      </c>
      <c r="E30" s="7">
        <v>2156597.94743243</v>
      </c>
      <c r="G30" s="3">
        <f t="shared" si="6"/>
        <v>103.06812521237872</v>
      </c>
      <c r="H30" s="4">
        <f t="shared" si="3"/>
        <v>-24.419515008493718</v>
      </c>
      <c r="J30" s="7">
        <v>38130</v>
      </c>
      <c r="L30" s="3">
        <f t="shared" si="7"/>
        <v>-11.966384226444715</v>
      </c>
      <c r="M30" s="4">
        <f t="shared" si="4"/>
        <v>-6.4202621116183138</v>
      </c>
      <c r="O30" s="7">
        <v>199919.68142088599</v>
      </c>
      <c r="Q30" s="3">
        <f t="shared" si="8"/>
        <v>-13.756598434942768</v>
      </c>
      <c r="R30" s="4">
        <f t="shared" si="5"/>
        <v>-9.5945519088539104</v>
      </c>
    </row>
    <row r="31" spans="1:18" ht="23.1" customHeight="1">
      <c r="C31" s="8">
        <v>3</v>
      </c>
      <c r="E31" s="7">
        <v>723969.84084363806</v>
      </c>
      <c r="G31" s="3">
        <f t="shared" si="6"/>
        <v>-80.638372745182181</v>
      </c>
      <c r="H31" s="4">
        <f t="shared" si="3"/>
        <v>-66.430004178313752</v>
      </c>
      <c r="J31" s="7">
        <v>35280</v>
      </c>
      <c r="L31" s="3">
        <f t="shared" si="7"/>
        <v>-18.814432989690722</v>
      </c>
      <c r="M31" s="4">
        <f t="shared" si="4"/>
        <v>-7.4744295830055041</v>
      </c>
      <c r="O31" s="7">
        <v>177223.732027152</v>
      </c>
      <c r="Q31" s="3">
        <f t="shared" si="8"/>
        <v>-32.06928340441474</v>
      </c>
      <c r="R31" s="4">
        <f t="shared" si="5"/>
        <v>-11.352533793785291</v>
      </c>
    </row>
    <row r="32" spans="1:18" ht="23.1" customHeight="1">
      <c r="C32" s="8">
        <v>4</v>
      </c>
      <c r="E32" s="7">
        <v>3762835.1561481501</v>
      </c>
      <c r="G32" s="3">
        <f t="shared" si="6"/>
        <v>5.6221114931737981</v>
      </c>
      <c r="H32" s="4">
        <f t="shared" si="3"/>
        <v>419.75026359707732</v>
      </c>
      <c r="J32" s="7">
        <v>37059</v>
      </c>
      <c r="L32" s="3">
        <f t="shared" si="7"/>
        <v>-14.579107505070999</v>
      </c>
      <c r="M32" s="4">
        <f t="shared" si="4"/>
        <v>5.0425170068027159</v>
      </c>
      <c r="O32" s="7">
        <v>203153.080335901</v>
      </c>
      <c r="Q32" s="3">
        <f t="shared" si="8"/>
        <v>-16.224384959899542</v>
      </c>
      <c r="R32" s="4">
        <f t="shared" si="5"/>
        <v>14.630855592622559</v>
      </c>
    </row>
    <row r="33" spans="1:18" ht="23.1" customHeight="1">
      <c r="A33" s="8">
        <v>2022</v>
      </c>
      <c r="C33" s="8">
        <v>1</v>
      </c>
      <c r="E33" s="7">
        <v>4048207.7535453602</v>
      </c>
      <c r="G33" s="3">
        <f t="shared" si="6"/>
        <v>41.874152168050749</v>
      </c>
      <c r="H33" s="4">
        <f t="shared" si="3"/>
        <v>7.5839781854630361</v>
      </c>
      <c r="J33" s="7">
        <v>36896</v>
      </c>
      <c r="L33" s="3">
        <f t="shared" si="7"/>
        <v>-9.4487802483679388</v>
      </c>
      <c r="M33" s="4">
        <f t="shared" si="4"/>
        <v>-0.43983917536900563</v>
      </c>
      <c r="O33" s="7">
        <v>219614.92345234301</v>
      </c>
      <c r="Q33" s="3">
        <f t="shared" si="8"/>
        <v>-0.68818927130606111</v>
      </c>
      <c r="R33" s="4">
        <f t="shared" si="5"/>
        <v>8.1031717999172628</v>
      </c>
    </row>
    <row r="34" spans="1:18" ht="23.1" customHeight="1">
      <c r="C34" s="8">
        <v>2</v>
      </c>
      <c r="E34" s="7">
        <v>4161653.8932687398</v>
      </c>
      <c r="G34" s="3">
        <f t="shared" si="6"/>
        <v>92.973099052767779</v>
      </c>
      <c r="H34" s="4">
        <f t="shared" si="3"/>
        <v>2.802379389348908</v>
      </c>
      <c r="J34" s="7">
        <v>38322</v>
      </c>
      <c r="L34" s="3">
        <f t="shared" si="7"/>
        <v>0.50354051927616883</v>
      </c>
      <c r="M34" s="4">
        <f t="shared" si="4"/>
        <v>3.8649176062445889</v>
      </c>
      <c r="O34" s="7">
        <v>238962.84740779101</v>
      </c>
      <c r="Q34" s="3">
        <f t="shared" si="8"/>
        <v>19.529425872137331</v>
      </c>
      <c r="R34" s="4">
        <f t="shared" si="5"/>
        <v>8.8099313340363814</v>
      </c>
    </row>
    <row r="35" spans="1:18" ht="23.1" customHeight="1">
      <c r="C35" s="8">
        <v>3</v>
      </c>
      <c r="E35" s="7">
        <v>4455842.5871536797</v>
      </c>
      <c r="G35" s="3">
        <f t="shared" si="6"/>
        <v>515.47350949886402</v>
      </c>
      <c r="H35" s="4">
        <f t="shared" si="3"/>
        <v>7.069033163972982</v>
      </c>
      <c r="J35" s="7">
        <v>38621</v>
      </c>
      <c r="L35" s="3">
        <f t="shared" si="7"/>
        <v>9.4699546485260697</v>
      </c>
      <c r="M35" s="4">
        <f t="shared" si="4"/>
        <v>0.78023067689578784</v>
      </c>
      <c r="O35" s="7">
        <v>248090.68445428999</v>
      </c>
      <c r="Q35" s="3">
        <f t="shared" si="8"/>
        <v>39.987281396534783</v>
      </c>
      <c r="R35" s="4">
        <f t="shared" si="5"/>
        <v>3.8197724648477704</v>
      </c>
    </row>
    <row r="36" spans="1:18" ht="23.1" customHeight="1">
      <c r="C36" s="8">
        <v>4</v>
      </c>
      <c r="E36" s="7">
        <v>4734365.5122450702</v>
      </c>
      <c r="G36" s="3">
        <f t="shared" si="6"/>
        <v>25.81910489779289</v>
      </c>
      <c r="H36" s="4">
        <f t="shared" si="3"/>
        <v>6.2507352906581604</v>
      </c>
      <c r="J36" s="7">
        <v>38830</v>
      </c>
      <c r="L36" s="3">
        <f t="shared" si="7"/>
        <v>4.7788661323834969</v>
      </c>
      <c r="M36" s="4">
        <f t="shared" si="4"/>
        <v>0.54115636570777337</v>
      </c>
      <c r="O36" s="7">
        <v>252433.33795711899</v>
      </c>
      <c r="Q36" s="3">
        <f t="shared" si="8"/>
        <v>24.257696481754621</v>
      </c>
      <c r="R36" s="4">
        <f t="shared" si="5"/>
        <v>1.7504298931583229</v>
      </c>
    </row>
    <row r="37" spans="1:18" ht="23.1" customHeight="1">
      <c r="A37" s="8">
        <v>2023</v>
      </c>
      <c r="C37" s="8">
        <v>1</v>
      </c>
      <c r="E37" s="7">
        <v>4792658.9723445596</v>
      </c>
      <c r="G37" s="3">
        <f t="shared" si="6"/>
        <v>18.389649546696816</v>
      </c>
      <c r="H37" s="4">
        <f t="shared" si="3"/>
        <v>1.2312834729113709</v>
      </c>
      <c r="J37" s="7">
        <v>38622.618139102102</v>
      </c>
      <c r="L37" s="3">
        <f t="shared" si="7"/>
        <v>4.6796892321717909</v>
      </c>
      <c r="M37" s="4">
        <f t="shared" si="4"/>
        <v>-0.53407638655137424</v>
      </c>
      <c r="O37" s="7">
        <v>254907</v>
      </c>
      <c r="Q37" s="3">
        <f t="shared" si="8"/>
        <v>16.069981034469837</v>
      </c>
      <c r="R37" s="4">
        <f t="shared" si="5"/>
        <v>0.97992684440959543</v>
      </c>
    </row>
    <row r="38" spans="1:18" ht="23.1" customHeight="1">
      <c r="C38" s="8">
        <v>2</v>
      </c>
      <c r="E38" s="7">
        <v>4995673.5120886797</v>
      </c>
      <c r="G38" s="3">
        <f t="shared" si="6"/>
        <v>20.040580985576995</v>
      </c>
      <c r="H38" s="4">
        <f t="shared" si="3"/>
        <v>4.2359479553122803</v>
      </c>
      <c r="J38" s="7">
        <v>39370</v>
      </c>
      <c r="L38" s="3">
        <f t="shared" si="7"/>
        <v>2.7347215698554361</v>
      </c>
      <c r="M38" s="4">
        <f t="shared" si="4"/>
        <v>1.9350885489071379</v>
      </c>
      <c r="O38" s="7">
        <v>256358.37259484199</v>
      </c>
      <c r="Q38" s="3">
        <f t="shared" si="8"/>
        <v>7.2795940355386834</v>
      </c>
      <c r="R38" s="4">
        <f t="shared" si="5"/>
        <v>0.56937337728739656</v>
      </c>
    </row>
    <row r="39" spans="1:18" ht="23.1" customHeight="1">
      <c r="C39" s="8">
        <v>3</v>
      </c>
      <c r="E39" s="7">
        <v>5302884.2218004102</v>
      </c>
      <c r="G39" s="3">
        <f t="shared" si="6"/>
        <v>19.009684881794865</v>
      </c>
      <c r="H39" s="4">
        <f t="shared" si="3"/>
        <v>6.1495353723243218</v>
      </c>
      <c r="J39" s="7">
        <v>39483</v>
      </c>
      <c r="L39" s="3">
        <f t="shared" si="7"/>
        <v>2.2319463504311132</v>
      </c>
      <c r="M39" s="4">
        <f t="shared" si="4"/>
        <v>0.28702057404115244</v>
      </c>
      <c r="O39" s="7">
        <v>256685.37699748701</v>
      </c>
      <c r="Q39" s="3">
        <f t="shared" si="8"/>
        <v>3.4643350523628991</v>
      </c>
      <c r="R39" s="4">
        <f t="shared" si="5"/>
        <v>0.12755752789936903</v>
      </c>
    </row>
    <row r="40" spans="1:18" ht="23.1" customHeight="1">
      <c r="C40" s="8">
        <v>4</v>
      </c>
      <c r="E40" s="7">
        <v>5399832.4241995905</v>
      </c>
      <c r="G40" s="3">
        <f t="shared" si="6"/>
        <v>14.056094955772668</v>
      </c>
      <c r="H40" s="4">
        <f t="shared" si="3"/>
        <v>1.8282164637994924</v>
      </c>
      <c r="J40" s="7">
        <v>39508</v>
      </c>
      <c r="L40" s="3">
        <f t="shared" si="7"/>
        <v>1.746072624259587</v>
      </c>
      <c r="M40" s="4">
        <f t="shared" si="4"/>
        <v>6.3318390193245477E-2</v>
      </c>
      <c r="O40" s="7">
        <v>260305.48842684901</v>
      </c>
      <c r="Q40" s="3">
        <f t="shared" si="8"/>
        <v>3.118506665338816</v>
      </c>
      <c r="R40" s="4">
        <f t="shared" si="5"/>
        <v>1.4103302150310748</v>
      </c>
    </row>
    <row r="41" spans="1:18" ht="23.1" customHeight="1">
      <c r="A41" s="8">
        <v>2024</v>
      </c>
      <c r="C41" s="8">
        <v>1</v>
      </c>
      <c r="E41" s="7">
        <v>5526952.7590420498</v>
      </c>
      <c r="G41" s="3">
        <f t="shared" si="6"/>
        <v>15.321219200753511</v>
      </c>
      <c r="H41" s="4">
        <f t="shared" si="3"/>
        <v>2.3541533302545492</v>
      </c>
      <c r="J41" s="7">
        <v>39604</v>
      </c>
      <c r="L41" s="3">
        <f t="shared" si="7"/>
        <v>2.5409511529316253</v>
      </c>
      <c r="M41" s="4">
        <f t="shared" si="4"/>
        <v>0.24298876176975792</v>
      </c>
      <c r="O41" s="7">
        <v>269716.14500000002</v>
      </c>
      <c r="Q41" s="3">
        <f t="shared" si="8"/>
        <v>5.8096266481501235</v>
      </c>
      <c r="R41" s="4">
        <f t="shared" si="5"/>
        <v>3.6152355565086669</v>
      </c>
    </row>
    <row r="42" spans="1:18" ht="23.1" customHeight="1">
      <c r="C42" s="8">
        <v>2</v>
      </c>
      <c r="E42" s="7">
        <v>5822474.62541092</v>
      </c>
      <c r="G42" s="3">
        <f t="shared" si="6"/>
        <v>16.550343238434671</v>
      </c>
      <c r="H42" s="4">
        <f t="shared" si="3"/>
        <v>5.3469222418338624</v>
      </c>
      <c r="J42" s="7">
        <v>39517.965874681096</v>
      </c>
      <c r="L42" s="3">
        <f t="shared" si="7"/>
        <v>0.3758340733581278</v>
      </c>
      <c r="M42" s="4">
        <f t="shared" si="4"/>
        <v>-0.21723594919428324</v>
      </c>
      <c r="O42" s="7">
        <v>274258.745559856</v>
      </c>
      <c r="Q42" s="3">
        <f t="shared" si="8"/>
        <v>6.9825583552538761</v>
      </c>
      <c r="R42" s="4">
        <f t="shared" si="5"/>
        <v>1.6842152922866394</v>
      </c>
    </row>
    <row r="43" spans="1:18" ht="23.1" customHeight="1">
      <c r="C43" s="8">
        <v>3</v>
      </c>
      <c r="E43" s="7">
        <v>6027430.1132310797</v>
      </c>
      <c r="G43" s="3">
        <f t="shared" si="6"/>
        <v>13.663241759117174</v>
      </c>
      <c r="H43" s="4">
        <f t="shared" si="3"/>
        <v>3.5200752430191162</v>
      </c>
      <c r="J43" s="7">
        <v>39607</v>
      </c>
      <c r="L43" s="3">
        <f t="shared" si="7"/>
        <v>0.31405921535851977</v>
      </c>
      <c r="M43" s="4">
        <f t="shared" si="4"/>
        <v>0.2253003750275262</v>
      </c>
      <c r="O43" s="7">
        <v>277479.60652271297</v>
      </c>
      <c r="Q43" s="3">
        <f t="shared" si="8"/>
        <v>8.1010573210134709</v>
      </c>
      <c r="R43" s="4">
        <f t="shared" si="5"/>
        <v>1.174387695926371</v>
      </c>
    </row>
    <row r="44" spans="1:18" ht="23.1" customHeight="1">
      <c r="C44" s="8">
        <v>4</v>
      </c>
      <c r="E44" s="7">
        <v>6255200.9829636598</v>
      </c>
      <c r="G44" s="3">
        <f t="shared" si="6"/>
        <v>15.840650071485495</v>
      </c>
      <c r="H44" s="4">
        <f t="shared" si="3"/>
        <v>3.778905195973814</v>
      </c>
      <c r="J44" s="7">
        <v>39642</v>
      </c>
      <c r="L44" s="3">
        <f t="shared" si="7"/>
        <v>0.33917181330362922</v>
      </c>
      <c r="M44" s="4">
        <f t="shared" si="4"/>
        <v>8.8368217739298593E-2</v>
      </c>
      <c r="O44" s="7">
        <v>279540.83598037797</v>
      </c>
      <c r="Q44" s="3">
        <f t="shared" si="8"/>
        <v>7.3895282307635535</v>
      </c>
      <c r="R44" s="4">
        <f t="shared" si="5"/>
        <v>0.74283998146591479</v>
      </c>
    </row>
    <row r="45" spans="1:18" ht="23.1" customHeight="1">
      <c r="A45" s="8">
        <v>2025</v>
      </c>
      <c r="C45" s="8" t="s">
        <v>20</v>
      </c>
      <c r="E45" s="7">
        <v>6197663.0860000001</v>
      </c>
      <c r="G45" s="3">
        <f t="shared" si="6"/>
        <v>12.135264334595108</v>
      </c>
      <c r="H45" s="4">
        <f t="shared" si="3"/>
        <v>-0.91984089912325873</v>
      </c>
      <c r="J45" s="7">
        <v>39692</v>
      </c>
      <c r="L45" s="3">
        <f t="shared" si="7"/>
        <v>0.22219977780022493</v>
      </c>
      <c r="M45" s="4">
        <f t="shared" si="4"/>
        <v>0.12612885323646239</v>
      </c>
      <c r="O45" s="7">
        <v>284146.658</v>
      </c>
      <c r="Q45" s="3">
        <f t="shared" si="8"/>
        <v>5.3502592512583824</v>
      </c>
      <c r="R45" s="4">
        <f t="shared" si="5"/>
        <v>1.6476383507507686</v>
      </c>
    </row>
    <row r="46" spans="1:18" ht="23.1" customHeight="1" thickBot="1">
      <c r="A46" s="27"/>
      <c r="B46" s="23"/>
      <c r="C46" s="27" t="s">
        <v>19</v>
      </c>
      <c r="D46" s="23"/>
      <c r="E46" s="24">
        <v>6586418.7180000003</v>
      </c>
      <c r="F46" s="23"/>
      <c r="G46" s="32">
        <f t="shared" si="6"/>
        <v>13.120608362207587</v>
      </c>
      <c r="H46" s="33">
        <f t="shared" si="3"/>
        <v>6.2726164137280493</v>
      </c>
      <c r="I46" s="23"/>
      <c r="J46" s="24">
        <v>39718</v>
      </c>
      <c r="K46" s="23"/>
      <c r="L46" s="32">
        <f t="shared" si="7"/>
        <v>0.50618527773733657</v>
      </c>
      <c r="M46" s="33">
        <f t="shared" si="4"/>
        <v>6.5504383754921847E-2</v>
      </c>
      <c r="N46" s="23"/>
      <c r="O46" s="24">
        <v>290237.76739710203</v>
      </c>
      <c r="P46" s="25"/>
      <c r="Q46" s="32">
        <f t="shared" si="8"/>
        <v>5.8262579027798633</v>
      </c>
      <c r="R46" s="33">
        <f t="shared" si="5"/>
        <v>2.1436498461657294</v>
      </c>
    </row>
  </sheetData>
  <sheetProtection algorithmName="SHA-512" hashValue="g6sxBmF0X9zdFDEmsen7SJ7v1wRcJEDmozIRL4JW2Uc6c7ekoOFfN7LNPAEAXNKtPIwRTvldZf1IZ7yHUvI2vw==" saltValue="GAJaYL/gfXfZcWDCpG8hg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&amp;C&amp;"Arial,Bold"&amp;[49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16EE-F3C9-428E-B33E-637672A396ED}">
  <sheetPr>
    <tabColor rgb="FF00B0F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0" t="s">
        <v>100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1" t="s">
        <v>101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38248867.768671244</v>
      </c>
      <c r="F14" s="5"/>
      <c r="G14" s="29"/>
      <c r="H14" s="5"/>
      <c r="I14" s="5"/>
      <c r="J14" s="34">
        <f>J24</f>
        <v>98094.566277261998</v>
      </c>
      <c r="K14" s="5"/>
      <c r="L14" s="29"/>
      <c r="M14" s="5"/>
      <c r="N14" s="5"/>
      <c r="O14" s="34">
        <f>+O21+O22+O23+O24</f>
        <v>3747776.3830516366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31969564.455145039</v>
      </c>
      <c r="F15" s="5"/>
      <c r="G15" s="29">
        <f t="shared" ref="G15:G16" si="0">((E15/E14)-1)*100</f>
        <v>-16.416965206665381</v>
      </c>
      <c r="H15" s="5"/>
      <c r="I15" s="5"/>
      <c r="J15" s="34">
        <f>J28</f>
        <v>95081.009704941607</v>
      </c>
      <c r="K15" s="5"/>
      <c r="L15" s="29">
        <f t="shared" ref="L15:L16" si="1">((J15/J14)-1)*100</f>
        <v>-3.0720932735485484</v>
      </c>
      <c r="M15" s="5"/>
      <c r="N15" s="5"/>
      <c r="O15" s="34">
        <f>+O25+O26+O27+O28</f>
        <v>3479791.8378482172</v>
      </c>
      <c r="P15" s="1"/>
      <c r="Q15" s="29">
        <f t="shared" ref="Q15:Q16" si="2">((O15/O14)-1)*100</f>
        <v>-7.1504945283104693</v>
      </c>
      <c r="R15" s="5"/>
    </row>
    <row r="16" spans="1:19" ht="23.1" customHeight="1">
      <c r="A16" s="8">
        <v>2021</v>
      </c>
      <c r="E16" s="34">
        <f>+E29+E30+E31+E32</f>
        <v>28354914.1485749</v>
      </c>
      <c r="F16" s="5"/>
      <c r="G16" s="29">
        <f t="shared" si="0"/>
        <v>-11.306535976246035</v>
      </c>
      <c r="H16" s="5"/>
      <c r="I16" s="5"/>
      <c r="J16" s="34">
        <f>J32</f>
        <v>93790.778931012901</v>
      </c>
      <c r="K16" s="5"/>
      <c r="L16" s="29">
        <f t="shared" si="1"/>
        <v>-1.3569805137036206</v>
      </c>
      <c r="M16" s="5"/>
      <c r="N16" s="5"/>
      <c r="O16" s="34">
        <f>+O29+O30+O31+O32</f>
        <v>3303154.9401360601</v>
      </c>
      <c r="P16" s="1"/>
      <c r="Q16" s="29">
        <f t="shared" si="2"/>
        <v>-5.0760765569639155</v>
      </c>
      <c r="R16" s="5"/>
    </row>
    <row r="17" spans="1:18" ht="23.1" customHeight="1">
      <c r="A17" s="8">
        <v>2022</v>
      </c>
      <c r="E17" s="34">
        <f>+E33+E34+E35+E36</f>
        <v>38199682.375512108</v>
      </c>
      <c r="F17" s="5"/>
      <c r="G17" s="29">
        <f>((E17/E16)-1)*100</f>
        <v>34.719795571773936</v>
      </c>
      <c r="H17" s="5"/>
      <c r="I17" s="5"/>
      <c r="J17" s="34">
        <f>J36</f>
        <v>98268.735654825505</v>
      </c>
      <c r="K17" s="5"/>
      <c r="L17" s="29">
        <f>((J17/J16)-1)*100</f>
        <v>4.7744104216325356</v>
      </c>
      <c r="M17" s="5"/>
      <c r="N17" s="5"/>
      <c r="O17" s="34">
        <f>+O33+O34+O35+O36</f>
        <v>3694144.1654648678</v>
      </c>
      <c r="P17" s="1"/>
      <c r="Q17" s="29">
        <f>((O17/O16)-1)*100</f>
        <v>11.836841819860332</v>
      </c>
      <c r="R17" s="5"/>
    </row>
    <row r="18" spans="1:18" ht="23.1" customHeight="1">
      <c r="A18" s="8">
        <v>2023</v>
      </c>
      <c r="E18" s="34">
        <f>+E37+E38+E39+E40</f>
        <v>41246312.029800959</v>
      </c>
      <c r="F18" s="5"/>
      <c r="G18" s="29">
        <f>((E18/E17)-1)*100</f>
        <v>7.9755366139952377</v>
      </c>
      <c r="H18" s="5"/>
      <c r="I18" s="5"/>
      <c r="J18" s="34">
        <f>J40</f>
        <v>99646</v>
      </c>
      <c r="K18" s="5"/>
      <c r="L18" s="29">
        <f>((J18/J17)-1)*100</f>
        <v>1.4015285085301254</v>
      </c>
      <c r="M18" s="5"/>
      <c r="N18" s="5"/>
      <c r="O18" s="34">
        <f>+O37+O38+O39+O40</f>
        <v>3814806.8567059129</v>
      </c>
      <c r="P18" s="1"/>
      <c r="Q18" s="29">
        <f>((O18/O17)-1)*100</f>
        <v>3.2663232899537098</v>
      </c>
      <c r="R18" s="5"/>
    </row>
    <row r="19" spans="1:18" ht="23.1" customHeight="1">
      <c r="A19" s="8">
        <v>2024</v>
      </c>
      <c r="E19" s="34">
        <f>+E41+E42+E43+E44</f>
        <v>46661388.819173798</v>
      </c>
      <c r="F19" s="5"/>
      <c r="G19" s="29">
        <f>((E19/E18)-1)*100</f>
        <v>13.128632653170014</v>
      </c>
      <c r="H19" s="5"/>
      <c r="I19" s="5"/>
      <c r="J19" s="34">
        <f>J44</f>
        <v>100218</v>
      </c>
      <c r="K19" s="5"/>
      <c r="L19" s="29">
        <f>((J19/J18)-1)*100</f>
        <v>0.57403207354034258</v>
      </c>
      <c r="M19" s="5"/>
      <c r="N19" s="5"/>
      <c r="O19" s="34">
        <f>+O41+O42+O43+O44</f>
        <v>4128572.6688904902</v>
      </c>
      <c r="P19" s="1"/>
      <c r="Q19" s="29">
        <f>((O19/O18)-1)*100</f>
        <v>8.2249462153770594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9311381.2793869991</v>
      </c>
      <c r="G21" s="3">
        <f>(E21/E16-1)*100</f>
        <v>-67.161313800504018</v>
      </c>
      <c r="H21" s="4">
        <f>(E21/E19-1)*100</f>
        <v>-80.044783245798229</v>
      </c>
      <c r="J21" s="7">
        <v>96542.28</v>
      </c>
      <c r="L21" s="3">
        <f>(J21/J16-1)*100</f>
        <v>2.9336584047467529</v>
      </c>
      <c r="M21" s="4">
        <f>(J21/J19-1)*100</f>
        <v>-3.6677243608932542</v>
      </c>
      <c r="O21" s="7">
        <v>924827.96975000005</v>
      </c>
      <c r="Q21" s="3">
        <f>(O21/O16-1)*100</f>
        <v>-72.00167759275908</v>
      </c>
      <c r="R21" s="4">
        <f>(O21/O19-1)*100</f>
        <v>-77.5993292616904</v>
      </c>
    </row>
    <row r="22" spans="1:18" ht="23.1" hidden="1" customHeight="1">
      <c r="C22" s="8">
        <v>2</v>
      </c>
      <c r="E22" s="7">
        <v>9484536.2127346508</v>
      </c>
      <c r="G22" s="3">
        <f>(E22/E17-1)*100</f>
        <v>-75.171164724619004</v>
      </c>
      <c r="H22" s="4">
        <f t="shared" ref="H22:H46" si="3">(E22/E21-1)*100</f>
        <v>1.8596052309765465</v>
      </c>
      <c r="J22" s="7">
        <v>97217.732999999993</v>
      </c>
      <c r="L22" s="3">
        <f>(J22/J17-1)*100</f>
        <v>-1.0695188533993316</v>
      </c>
      <c r="M22" s="4">
        <f t="shared" ref="M22:M46" si="4">(J22/J21-1)*100</f>
        <v>0.69964475668069515</v>
      </c>
      <c r="O22" s="7">
        <v>934296.00941725005</v>
      </c>
      <c r="Q22" s="3">
        <f>(O22/O17-1)*100</f>
        <v>-74.708729070413014</v>
      </c>
      <c r="R22" s="4">
        <f t="shared" ref="R22:R46" si="5">(O22/O21-1)*100</f>
        <v>1.023762253839422</v>
      </c>
    </row>
    <row r="23" spans="1:18" ht="23.1" hidden="1" customHeight="1">
      <c r="C23" s="8">
        <v>3</v>
      </c>
      <c r="E23" s="7">
        <v>9639729.46438336</v>
      </c>
      <c r="G23" s="3">
        <f>(E23/E18-1)*100</f>
        <v>-76.628869370385061</v>
      </c>
      <c r="H23" s="4">
        <f t="shared" si="3"/>
        <v>1.6362766525192418</v>
      </c>
      <c r="J23" s="7">
        <v>97412.544466000007</v>
      </c>
      <c r="L23" s="3">
        <f>(J23/J18-1)*100</f>
        <v>-2.241390054793968</v>
      </c>
      <c r="M23" s="4">
        <f t="shared" si="4"/>
        <v>0.2003867607157872</v>
      </c>
      <c r="O23" s="7">
        <v>939476.89745491894</v>
      </c>
      <c r="Q23" s="3">
        <f>(O23/O18-1)*100</f>
        <v>-75.372884323004556</v>
      </c>
      <c r="R23" s="4">
        <f t="shared" si="5"/>
        <v>0.5545231902360781</v>
      </c>
    </row>
    <row r="24" spans="1:18" ht="23.1" hidden="1" customHeight="1">
      <c r="C24" s="8">
        <v>4</v>
      </c>
      <c r="E24" s="7">
        <v>9813220.8121662308</v>
      </c>
      <c r="G24" s="3">
        <f>(E24/E19-1)*100</f>
        <v>-78.969291183776676</v>
      </c>
      <c r="H24" s="4">
        <f t="shared" si="3"/>
        <v>1.7997532858560206</v>
      </c>
      <c r="J24" s="7">
        <v>98094.566277261998</v>
      </c>
      <c r="L24" s="3">
        <f>(J24/J19-1)*100</f>
        <v>-2.118814706677441</v>
      </c>
      <c r="M24" s="4">
        <f t="shared" si="4"/>
        <v>0.70013755928532984</v>
      </c>
      <c r="O24" s="7">
        <v>949175.50642946805</v>
      </c>
      <c r="Q24" s="3">
        <f>(O24/O19-1)*100</f>
        <v>-77.009596716519738</v>
      </c>
      <c r="R24" s="4">
        <f t="shared" si="5"/>
        <v>1.0323414019890231</v>
      </c>
    </row>
    <row r="25" spans="1:18" ht="23.1" customHeight="1">
      <c r="A25" s="8">
        <v>2020</v>
      </c>
      <c r="C25" s="8">
        <v>1</v>
      </c>
      <c r="E25" s="7">
        <v>9390200.6286633294</v>
      </c>
      <c r="G25" s="3">
        <f t="shared" ref="G25:G46" si="6">(E25/E21-1)*100</f>
        <v>0.84648396313462548</v>
      </c>
      <c r="H25" s="4">
        <f t="shared" si="3"/>
        <v>-4.3107170581390575</v>
      </c>
      <c r="J25" s="7">
        <v>97564.180825199001</v>
      </c>
      <c r="L25" s="3">
        <f t="shared" ref="L25:L46" si="7">(J25/J21-1)*100</f>
        <v>1.0585008197434354</v>
      </c>
      <c r="M25" s="4">
        <f t="shared" si="4"/>
        <v>-0.54068790167630665</v>
      </c>
      <c r="O25" s="7">
        <v>945286.354656187</v>
      </c>
      <c r="Q25" s="3">
        <f t="shared" ref="Q25:Q46" si="8">(O25/O21-1)*100</f>
        <v>2.2121286958608488</v>
      </c>
      <c r="R25" s="4">
        <f t="shared" si="5"/>
        <v>-0.40974000560876078</v>
      </c>
    </row>
    <row r="26" spans="1:18" ht="23.1" customHeight="1">
      <c r="C26" s="8">
        <v>2</v>
      </c>
      <c r="E26" s="7">
        <v>6611077.7957889298</v>
      </c>
      <c r="G26" s="3">
        <f t="shared" si="6"/>
        <v>-30.296245936491861</v>
      </c>
      <c r="H26" s="4">
        <f t="shared" si="3"/>
        <v>-29.595989934349255</v>
      </c>
      <c r="J26" s="7">
        <v>94509.787415323997</v>
      </c>
      <c r="L26" s="3">
        <f t="shared" si="7"/>
        <v>-2.7854440760061716</v>
      </c>
      <c r="M26" s="4">
        <f t="shared" si="4"/>
        <v>-3.1306503924297902</v>
      </c>
      <c r="O26" s="7">
        <v>839413.38808588102</v>
      </c>
      <c r="Q26" s="3">
        <f t="shared" si="8"/>
        <v>-10.155520346335456</v>
      </c>
      <c r="R26" s="4">
        <f t="shared" si="5"/>
        <v>-11.200094664310834</v>
      </c>
    </row>
    <row r="27" spans="1:18" ht="23.1" customHeight="1">
      <c r="C27" s="8">
        <v>3</v>
      </c>
      <c r="E27" s="7">
        <v>8103867.7579731196</v>
      </c>
      <c r="G27" s="3">
        <f t="shared" si="6"/>
        <v>-15.932622508597415</v>
      </c>
      <c r="H27" s="4">
        <f t="shared" si="3"/>
        <v>22.580130022597157</v>
      </c>
      <c r="J27" s="7">
        <v>95250.985714646595</v>
      </c>
      <c r="L27" s="3">
        <f t="shared" si="7"/>
        <v>-2.2189737093951667</v>
      </c>
      <c r="M27" s="4">
        <f t="shared" si="4"/>
        <v>0.78425559890997754</v>
      </c>
      <c r="O27" s="7">
        <v>848913.29335482605</v>
      </c>
      <c r="Q27" s="3">
        <f t="shared" si="8"/>
        <v>-9.6397904350211672</v>
      </c>
      <c r="R27" s="4">
        <f t="shared" si="5"/>
        <v>1.1317314452903515</v>
      </c>
    </row>
    <row r="28" spans="1:18" ht="23.1" customHeight="1">
      <c r="C28" s="8">
        <v>4</v>
      </c>
      <c r="E28" s="7">
        <v>7864418.2727196598</v>
      </c>
      <c r="G28" s="3">
        <f t="shared" si="6"/>
        <v>-19.858949235407863</v>
      </c>
      <c r="H28" s="4">
        <f t="shared" si="3"/>
        <v>-2.954755585909874</v>
      </c>
      <c r="J28" s="7">
        <v>95081.009704941607</v>
      </c>
      <c r="L28" s="3">
        <f t="shared" si="7"/>
        <v>-3.0720932735485484</v>
      </c>
      <c r="M28" s="4">
        <f t="shared" si="4"/>
        <v>-0.17845065689314765</v>
      </c>
      <c r="O28" s="7">
        <v>846178.80175132304</v>
      </c>
      <c r="Q28" s="3">
        <f t="shared" si="8"/>
        <v>-10.851175992266137</v>
      </c>
      <c r="R28" s="4">
        <f t="shared" si="5"/>
        <v>-0.32211671379258622</v>
      </c>
    </row>
    <row r="29" spans="1:18" ht="23.1" customHeight="1">
      <c r="A29" s="8">
        <v>2021</v>
      </c>
      <c r="C29" s="8">
        <v>1</v>
      </c>
      <c r="E29" s="7">
        <v>7832288.6486861696</v>
      </c>
      <c r="G29" s="3">
        <f t="shared" si="6"/>
        <v>-16.590827412373667</v>
      </c>
      <c r="H29" s="4">
        <f t="shared" si="3"/>
        <v>-0.40854419130964548</v>
      </c>
      <c r="J29" s="7">
        <v>94703.116588353296</v>
      </c>
      <c r="L29" s="3">
        <f t="shared" si="7"/>
        <v>-2.9324945001811042</v>
      </c>
      <c r="M29" s="4">
        <f t="shared" si="4"/>
        <v>-0.3974433146650469</v>
      </c>
      <c r="O29" s="7">
        <v>845414.91011088004</v>
      </c>
      <c r="Q29" s="3">
        <f t="shared" si="8"/>
        <v>-10.565205353210827</v>
      </c>
      <c r="R29" s="4">
        <f t="shared" si="5"/>
        <v>-9.0275440469789192E-2</v>
      </c>
    </row>
    <row r="30" spans="1:18" ht="23.1" customHeight="1">
      <c r="C30" s="8">
        <v>2</v>
      </c>
      <c r="E30" s="7">
        <v>6732343.52883993</v>
      </c>
      <c r="G30" s="3">
        <f t="shared" si="6"/>
        <v>1.8342808358456031</v>
      </c>
      <c r="H30" s="4">
        <f t="shared" si="3"/>
        <v>-14.043725521157224</v>
      </c>
      <c r="J30" s="7">
        <v>91935.753969275</v>
      </c>
      <c r="L30" s="3">
        <f t="shared" si="7"/>
        <v>-2.7235628356007013</v>
      </c>
      <c r="M30" s="4">
        <f t="shared" si="4"/>
        <v>-2.9221452458710662</v>
      </c>
      <c r="O30" s="7">
        <v>802758.10486750503</v>
      </c>
      <c r="Q30" s="3">
        <f t="shared" si="8"/>
        <v>-4.3667737182464084</v>
      </c>
      <c r="R30" s="4">
        <f t="shared" si="5"/>
        <v>-5.045665120547782</v>
      </c>
    </row>
    <row r="31" spans="1:18" ht="23.1" customHeight="1">
      <c r="C31" s="8">
        <v>3</v>
      </c>
      <c r="E31" s="7">
        <v>6819956.6206148705</v>
      </c>
      <c r="G31" s="3">
        <f t="shared" si="6"/>
        <v>-15.843189643550792</v>
      </c>
      <c r="H31" s="4">
        <f t="shared" si="3"/>
        <v>1.3013758344271098</v>
      </c>
      <c r="J31" s="7">
        <v>92555.105247059895</v>
      </c>
      <c r="L31" s="3">
        <f t="shared" si="7"/>
        <v>-2.8302914110128308</v>
      </c>
      <c r="M31" s="4">
        <f t="shared" si="4"/>
        <v>0.6736783580323813</v>
      </c>
      <c r="O31" s="7">
        <v>816032.14406972204</v>
      </c>
      <c r="Q31" s="3">
        <f t="shared" si="8"/>
        <v>-3.8733224632589769</v>
      </c>
      <c r="R31" s="4">
        <f t="shared" si="5"/>
        <v>1.6535540559142525</v>
      </c>
    </row>
    <row r="32" spans="1:18" ht="23.1" customHeight="1">
      <c r="C32" s="8">
        <v>4</v>
      </c>
      <c r="E32" s="7">
        <v>6970325.3504339298</v>
      </c>
      <c r="G32" s="3">
        <f t="shared" si="6"/>
        <v>-11.368837354279437</v>
      </c>
      <c r="H32" s="4">
        <f t="shared" si="3"/>
        <v>2.2048341094214052</v>
      </c>
      <c r="J32" s="7">
        <v>93790.778931012901</v>
      </c>
      <c r="L32" s="3">
        <f t="shared" si="7"/>
        <v>-1.3569805137036206</v>
      </c>
      <c r="M32" s="4">
        <f t="shared" si="4"/>
        <v>1.3350680987878283</v>
      </c>
      <c r="O32" s="7">
        <v>838949.78108795302</v>
      </c>
      <c r="Q32" s="3">
        <f t="shared" si="8"/>
        <v>-0.85431360941780055</v>
      </c>
      <c r="R32" s="4">
        <f t="shared" si="5"/>
        <v>2.8084233182207763</v>
      </c>
    </row>
    <row r="33" spans="1:18" ht="23.1" customHeight="1">
      <c r="A33" s="8">
        <v>2022</v>
      </c>
      <c r="C33" s="8">
        <v>1</v>
      </c>
      <c r="E33" s="7">
        <v>9165100.2463911306</v>
      </c>
      <c r="G33" s="3">
        <f t="shared" si="6"/>
        <v>17.016885580800633</v>
      </c>
      <c r="H33" s="4">
        <f t="shared" si="3"/>
        <v>31.48740963462442</v>
      </c>
      <c r="J33" s="7">
        <v>96713.281077874301</v>
      </c>
      <c r="L33" s="3">
        <f t="shared" si="7"/>
        <v>2.1225959207431311</v>
      </c>
      <c r="M33" s="4">
        <f t="shared" si="4"/>
        <v>3.1159802489869826</v>
      </c>
      <c r="O33" s="7">
        <v>906038.17877237499</v>
      </c>
      <c r="Q33" s="3">
        <f t="shared" si="8"/>
        <v>7.1708303149685237</v>
      </c>
      <c r="R33" s="4">
        <f t="shared" si="5"/>
        <v>7.9967119840500533</v>
      </c>
    </row>
    <row r="34" spans="1:18" ht="23.1" customHeight="1">
      <c r="C34" s="8">
        <v>2</v>
      </c>
      <c r="E34" s="7">
        <v>9430788.80066243</v>
      </c>
      <c r="G34" s="3">
        <f t="shared" si="6"/>
        <v>40.081811931654009</v>
      </c>
      <c r="H34" s="4">
        <f t="shared" si="3"/>
        <v>2.8989159652227148</v>
      </c>
      <c r="J34" s="7">
        <v>97196.656533263696</v>
      </c>
      <c r="L34" s="3">
        <f t="shared" si="7"/>
        <v>5.7223684332288194</v>
      </c>
      <c r="M34" s="4">
        <f t="shared" si="4"/>
        <v>0.49980256072603702</v>
      </c>
      <c r="O34" s="7">
        <v>920914.25880563504</v>
      </c>
      <c r="Q34" s="3">
        <f t="shared" si="8"/>
        <v>14.718774338333418</v>
      </c>
      <c r="R34" s="4">
        <f t="shared" si="5"/>
        <v>1.6418822497542118</v>
      </c>
    </row>
    <row r="35" spans="1:18" ht="23.1" customHeight="1">
      <c r="C35" s="8">
        <v>3</v>
      </c>
      <c r="E35" s="7">
        <v>9580882.3226570506</v>
      </c>
      <c r="G35" s="3">
        <f t="shared" si="6"/>
        <v>40.483039051841672</v>
      </c>
      <c r="H35" s="4">
        <f t="shared" si="3"/>
        <v>1.5915267022423185</v>
      </c>
      <c r="J35" s="7">
        <v>97779.836472463197</v>
      </c>
      <c r="L35" s="3">
        <f t="shared" si="7"/>
        <v>5.6449951749898419</v>
      </c>
      <c r="M35" s="4">
        <f t="shared" si="4"/>
        <v>0.59999999999991172</v>
      </c>
      <c r="O35" s="7">
        <v>927626.83924974198</v>
      </c>
      <c r="Q35" s="3">
        <f t="shared" si="8"/>
        <v>13.675281787733763</v>
      </c>
      <c r="R35" s="4">
        <f t="shared" si="5"/>
        <v>0.72890395386131512</v>
      </c>
    </row>
    <row r="36" spans="1:18" ht="23.1" customHeight="1">
      <c r="C36" s="8">
        <v>4</v>
      </c>
      <c r="E36" s="7">
        <v>10022911.005801501</v>
      </c>
      <c r="G36" s="3">
        <f t="shared" si="6"/>
        <v>43.794019674813825</v>
      </c>
      <c r="H36" s="4">
        <f t="shared" si="3"/>
        <v>4.6136531924531932</v>
      </c>
      <c r="J36" s="7">
        <v>98268.735654825505</v>
      </c>
      <c r="L36" s="3">
        <f t="shared" si="7"/>
        <v>4.7744104216325356</v>
      </c>
      <c r="M36" s="4">
        <f t="shared" si="4"/>
        <v>0.49999999999998934</v>
      </c>
      <c r="O36" s="7">
        <v>939564.88863711595</v>
      </c>
      <c r="Q36" s="3">
        <f t="shared" si="8"/>
        <v>11.99298334862009</v>
      </c>
      <c r="R36" s="4">
        <f t="shared" si="5"/>
        <v>1.2869452329591358</v>
      </c>
    </row>
    <row r="37" spans="1:18" ht="23.1" customHeight="1">
      <c r="A37" s="8">
        <v>2023</v>
      </c>
      <c r="C37" s="8">
        <v>1</v>
      </c>
      <c r="E37" s="7">
        <v>9964821.6327399593</v>
      </c>
      <c r="G37" s="3">
        <f t="shared" si="6"/>
        <v>8.7257243767053119</v>
      </c>
      <c r="H37" s="4">
        <f t="shared" si="3"/>
        <v>-0.57956588687575472</v>
      </c>
      <c r="J37" s="7">
        <v>98557</v>
      </c>
      <c r="L37" s="3">
        <f t="shared" si="7"/>
        <v>1.9063761476990182</v>
      </c>
      <c r="M37" s="4">
        <f t="shared" si="4"/>
        <v>0.29334288596836178</v>
      </c>
      <c r="O37" s="7">
        <v>943139.16878289799</v>
      </c>
      <c r="Q37" s="3">
        <f t="shared" si="8"/>
        <v>4.0948594529198079</v>
      </c>
      <c r="R37" s="4">
        <f t="shared" si="5"/>
        <v>0.38041865857361135</v>
      </c>
    </row>
    <row r="38" spans="1:18" ht="23.1" customHeight="1">
      <c r="C38" s="8">
        <v>2</v>
      </c>
      <c r="E38" s="7">
        <v>10017663.5399819</v>
      </c>
      <c r="G38" s="3">
        <f t="shared" si="6"/>
        <v>6.2229655623106117</v>
      </c>
      <c r="H38" s="4">
        <f t="shared" si="3"/>
        <v>0.53028452680301541</v>
      </c>
      <c r="J38" s="7">
        <v>98957.628594669906</v>
      </c>
      <c r="L38" s="3">
        <f t="shared" si="7"/>
        <v>1.8117619722891831</v>
      </c>
      <c r="M38" s="4">
        <f t="shared" si="4"/>
        <v>0.40649430752752735</v>
      </c>
      <c r="O38" s="7">
        <v>950482.91915159102</v>
      </c>
      <c r="Q38" s="3">
        <f t="shared" si="8"/>
        <v>3.2107940628810061</v>
      </c>
      <c r="R38" s="4">
        <f t="shared" si="5"/>
        <v>0.77864970640229014</v>
      </c>
    </row>
    <row r="39" spans="1:18" ht="23.1" customHeight="1">
      <c r="C39" s="8">
        <v>3</v>
      </c>
      <c r="E39" s="7">
        <v>10419307.263843</v>
      </c>
      <c r="G39" s="3">
        <f t="shared" si="6"/>
        <v>8.7510201352043246</v>
      </c>
      <c r="H39" s="4">
        <f t="shared" si="3"/>
        <v>4.0093552978504698</v>
      </c>
      <c r="J39" s="7">
        <v>99247</v>
      </c>
      <c r="L39" s="3">
        <f t="shared" si="7"/>
        <v>1.5004765608807258</v>
      </c>
      <c r="M39" s="4">
        <f t="shared" si="4"/>
        <v>0.29241950260889826</v>
      </c>
      <c r="O39" s="7">
        <v>954484.08784216002</v>
      </c>
      <c r="Q39" s="3">
        <f t="shared" si="8"/>
        <v>2.8952642868914857</v>
      </c>
      <c r="R39" s="4">
        <f t="shared" si="5"/>
        <v>0.42096166169303117</v>
      </c>
    </row>
    <row r="40" spans="1:18" ht="23.1" customHeight="1">
      <c r="C40" s="8">
        <v>4</v>
      </c>
      <c r="E40" s="7">
        <v>10844519.5932361</v>
      </c>
      <c r="G40" s="3">
        <f t="shared" si="6"/>
        <v>8.1973050240497169</v>
      </c>
      <c r="H40" s="4">
        <f t="shared" si="3"/>
        <v>4.081003838601327</v>
      </c>
      <c r="J40" s="7">
        <v>99646</v>
      </c>
      <c r="L40" s="3">
        <f t="shared" si="7"/>
        <v>1.4015285085301254</v>
      </c>
      <c r="M40" s="4">
        <f t="shared" si="4"/>
        <v>0.40202726530775834</v>
      </c>
      <c r="O40" s="7">
        <v>966700.68092926405</v>
      </c>
      <c r="Q40" s="3">
        <f t="shared" si="8"/>
        <v>2.8881232813531277</v>
      </c>
      <c r="R40" s="4">
        <f t="shared" si="5"/>
        <v>1.2799158459228632</v>
      </c>
    </row>
    <row r="41" spans="1:18" ht="23.1" customHeight="1">
      <c r="A41" s="8">
        <v>2024</v>
      </c>
      <c r="C41" s="8">
        <v>1</v>
      </c>
      <c r="E41" s="7">
        <v>11014202.040999999</v>
      </c>
      <c r="G41" s="3">
        <f t="shared" si="6"/>
        <v>10.530849893110418</v>
      </c>
      <c r="H41" s="4">
        <f t="shared" si="3"/>
        <v>1.5646838599446378</v>
      </c>
      <c r="J41" s="7">
        <v>99770</v>
      </c>
      <c r="L41" s="3">
        <f t="shared" si="7"/>
        <v>1.2307598648497731</v>
      </c>
      <c r="M41" s="4">
        <f t="shared" si="4"/>
        <v>0.12444051943880652</v>
      </c>
      <c r="O41" s="7">
        <v>1002597.572</v>
      </c>
      <c r="Q41" s="3">
        <f t="shared" si="8"/>
        <v>6.3043085458779125</v>
      </c>
      <c r="R41" s="4">
        <f t="shared" si="5"/>
        <v>3.7133408281278202</v>
      </c>
    </row>
    <row r="42" spans="1:18" ht="23.1" customHeight="1">
      <c r="C42" s="8">
        <v>2</v>
      </c>
      <c r="E42" s="7">
        <v>11258256.538651699</v>
      </c>
      <c r="G42" s="3">
        <f t="shared" si="6"/>
        <v>12.384055360997293</v>
      </c>
      <c r="H42" s="4">
        <f t="shared" si="3"/>
        <v>2.2158164226806054</v>
      </c>
      <c r="J42" s="7">
        <v>99845</v>
      </c>
      <c r="L42" s="3">
        <f t="shared" si="7"/>
        <v>0.89671854300870102</v>
      </c>
      <c r="M42" s="4">
        <f t="shared" si="4"/>
        <v>7.5172897664632643E-2</v>
      </c>
      <c r="O42" s="7">
        <v>1024884.40589049</v>
      </c>
      <c r="Q42" s="3">
        <f t="shared" si="8"/>
        <v>7.8277563162640007</v>
      </c>
      <c r="R42" s="4">
        <f t="shared" si="5"/>
        <v>2.2229092222946223</v>
      </c>
    </row>
    <row r="43" spans="1:18" ht="23.1" customHeight="1">
      <c r="C43" s="8">
        <v>3</v>
      </c>
      <c r="E43" s="7">
        <v>11994867.239522099</v>
      </c>
      <c r="G43" s="3">
        <f t="shared" si="6"/>
        <v>15.121542495887375</v>
      </c>
      <c r="H43" s="4">
        <f t="shared" si="3"/>
        <v>6.5428487825044401</v>
      </c>
      <c r="J43" s="7">
        <v>99965</v>
      </c>
      <c r="L43" s="3">
        <f t="shared" si="7"/>
        <v>0.72344756012776568</v>
      </c>
      <c r="M43" s="4">
        <f t="shared" si="4"/>
        <v>0.120186288747548</v>
      </c>
      <c r="O43" s="7">
        <v>1044738</v>
      </c>
      <c r="Q43" s="3">
        <f t="shared" si="8"/>
        <v>9.4557796517991797</v>
      </c>
      <c r="R43" s="4">
        <f t="shared" si="5"/>
        <v>1.9371544727778245</v>
      </c>
    </row>
    <row r="44" spans="1:18" ht="23.1" customHeight="1">
      <c r="C44" s="8">
        <v>4</v>
      </c>
      <c r="E44" s="7">
        <v>12394063</v>
      </c>
      <c r="G44" s="3">
        <f t="shared" si="6"/>
        <v>14.288723381811907</v>
      </c>
      <c r="H44" s="4">
        <f t="shared" si="3"/>
        <v>3.3280548463478166</v>
      </c>
      <c r="J44" s="7">
        <v>100218</v>
      </c>
      <c r="L44" s="3">
        <f t="shared" si="7"/>
        <v>0.57403207354034258</v>
      </c>
      <c r="M44" s="4">
        <f t="shared" si="4"/>
        <v>0.25308858100334675</v>
      </c>
      <c r="O44" s="7">
        <v>1056352.6910000001</v>
      </c>
      <c r="Q44" s="3">
        <f t="shared" si="8"/>
        <v>9.274019542900902</v>
      </c>
      <c r="R44" s="4">
        <f t="shared" si="5"/>
        <v>1.1117324152084107</v>
      </c>
    </row>
    <row r="45" spans="1:18" ht="23.1" customHeight="1">
      <c r="A45" s="8">
        <v>2025</v>
      </c>
      <c r="C45" s="8" t="s">
        <v>20</v>
      </c>
      <c r="E45" s="7">
        <v>12500723.6170504</v>
      </c>
      <c r="G45" s="3">
        <f t="shared" si="6"/>
        <v>13.496407370383023</v>
      </c>
      <c r="H45" s="4">
        <f t="shared" si="3"/>
        <v>0.86057830309882455</v>
      </c>
      <c r="J45" s="7">
        <v>100359</v>
      </c>
      <c r="L45" s="3">
        <f t="shared" si="7"/>
        <v>0.59035782299288186</v>
      </c>
      <c r="M45" s="4">
        <f t="shared" si="4"/>
        <v>0.14069328863077768</v>
      </c>
      <c r="O45" s="7">
        <v>1088561</v>
      </c>
      <c r="Q45" s="3">
        <f t="shared" si="8"/>
        <v>8.5740710331582584</v>
      </c>
      <c r="R45" s="4">
        <f t="shared" si="5"/>
        <v>3.0490109292484302</v>
      </c>
    </row>
    <row r="46" spans="1:18" ht="23.1" customHeight="1" thickBot="1">
      <c r="A46" s="27"/>
      <c r="B46" s="23"/>
      <c r="C46" s="27" t="s">
        <v>19</v>
      </c>
      <c r="D46" s="23"/>
      <c r="E46" s="24">
        <v>12589237.259939024</v>
      </c>
      <c r="F46" s="23"/>
      <c r="G46" s="32">
        <f t="shared" si="6"/>
        <v>11.822263213827288</v>
      </c>
      <c r="H46" s="33">
        <f t="shared" si="3"/>
        <v>0.70806815349389041</v>
      </c>
      <c r="I46" s="23"/>
      <c r="J46" s="24">
        <v>100378</v>
      </c>
      <c r="K46" s="23"/>
      <c r="L46" s="32">
        <f t="shared" si="7"/>
        <v>0.53382743252041731</v>
      </c>
      <c r="M46" s="33">
        <f t="shared" si="4"/>
        <v>1.8932033997942632E-2</v>
      </c>
      <c r="N46" s="23"/>
      <c r="O46" s="24">
        <v>1111642.8299931148</v>
      </c>
      <c r="P46" s="25"/>
      <c r="Q46" s="32">
        <f t="shared" si="8"/>
        <v>8.4651911575572392</v>
      </c>
      <c r="R46" s="33">
        <f t="shared" si="5"/>
        <v>2.1203983968849593</v>
      </c>
    </row>
  </sheetData>
  <sheetProtection algorithmName="SHA-512" hashValue="nEMlDTqpvNHwt0AnbhvEodRGrAShvLJnZoW7TyBwvy7w++i6+O4665/MR6LJMx6S09Vjjxr3JoQOHPofd4o6Hg==" saltValue="EvF2D3RXSsDHa/l6+4g2y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&amp;C&amp;"Arial,Bold"&amp;[50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FC88-001A-4BEC-B8E6-1ABAEB445743}">
  <sheetPr>
    <tabColor rgb="FF00B0F0"/>
  </sheetPr>
  <dimension ref="A2:S46"/>
  <sheetViews>
    <sheetView view="pageBreakPreview" zoomScale="90" zoomScaleNormal="100" zoomScaleSheetLayoutView="9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0" t="s">
        <v>102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1" t="s">
        <v>103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12170075.209159439</v>
      </c>
      <c r="F14" s="5"/>
      <c r="G14" s="29"/>
      <c r="H14" s="5"/>
      <c r="I14" s="5"/>
      <c r="J14" s="34">
        <f>J24</f>
        <v>132096</v>
      </c>
      <c r="K14" s="5"/>
      <c r="L14" s="29"/>
      <c r="M14" s="5"/>
      <c r="N14" s="5"/>
      <c r="O14" s="34">
        <f>+O21+O22+O23+O24</f>
        <v>2060754.9586070948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8652562.6102075204</v>
      </c>
      <c r="F15" s="5"/>
      <c r="G15" s="29">
        <f t="shared" ref="G15:G16" si="0">((E15/E14)-1)*100</f>
        <v>-28.902965170704697</v>
      </c>
      <c r="H15" s="5"/>
      <c r="I15" s="5"/>
      <c r="J15" s="34">
        <f>J28</f>
        <v>120519</v>
      </c>
      <c r="K15" s="5"/>
      <c r="L15" s="29">
        <f t="shared" ref="L15:L16" si="1">((J15/J14)-1)*100</f>
        <v>-8.7640806686046453</v>
      </c>
      <c r="M15" s="5"/>
      <c r="N15" s="5"/>
      <c r="O15" s="34">
        <f>+O25+O26+O27+O28</f>
        <v>1839432.6529468531</v>
      </c>
      <c r="P15" s="1"/>
      <c r="Q15" s="29">
        <f t="shared" ref="Q15:Q16" si="2">((O15/O14)-1)*100</f>
        <v>-10.739865248696912</v>
      </c>
      <c r="R15" s="5"/>
    </row>
    <row r="16" spans="1:19" ht="23.1" customHeight="1">
      <c r="A16" s="8">
        <v>2021</v>
      </c>
      <c r="E16" s="34">
        <f>+E29+E30+E31+E32</f>
        <v>7211430.6851389799</v>
      </c>
      <c r="F16" s="5"/>
      <c r="G16" s="29">
        <f t="shared" si="0"/>
        <v>-16.655550384211281</v>
      </c>
      <c r="H16" s="5"/>
      <c r="I16" s="5"/>
      <c r="J16" s="34">
        <f>J32</f>
        <v>115381</v>
      </c>
      <c r="K16" s="5"/>
      <c r="L16" s="29">
        <f t="shared" si="1"/>
        <v>-4.2632282046814236</v>
      </c>
      <c r="M16" s="5"/>
      <c r="N16" s="5"/>
      <c r="O16" s="34">
        <f>+O29+O30+O31+O32</f>
        <v>1663854.5957727761</v>
      </c>
      <c r="P16" s="1"/>
      <c r="Q16" s="29">
        <f t="shared" si="2"/>
        <v>-9.545228899399671</v>
      </c>
      <c r="R16" s="5"/>
    </row>
    <row r="17" spans="1:18" ht="23.1" customHeight="1">
      <c r="A17" s="8">
        <v>2022</v>
      </c>
      <c r="E17" s="34">
        <f>+E33+E34+E35+E36</f>
        <v>8661756.7157815807</v>
      </c>
      <c r="F17" s="5"/>
      <c r="G17" s="29">
        <f>((E17/E16)-1)*100</f>
        <v>20.111488190982318</v>
      </c>
      <c r="H17" s="5"/>
      <c r="I17" s="5"/>
      <c r="J17" s="34">
        <f>J36</f>
        <v>117943</v>
      </c>
      <c r="K17" s="5"/>
      <c r="L17" s="29">
        <f>((J17/J16)-1)*100</f>
        <v>2.2204695747133352</v>
      </c>
      <c r="M17" s="5"/>
      <c r="N17" s="5"/>
      <c r="O17" s="34">
        <f>+O33+O34+O35+O36</f>
        <v>1701810.8806464109</v>
      </c>
      <c r="P17" s="1"/>
      <c r="Q17" s="29">
        <f>((O17/O16)-1)*100</f>
        <v>2.2812260740852741</v>
      </c>
      <c r="R17" s="5"/>
    </row>
    <row r="18" spans="1:18" ht="23.1" customHeight="1">
      <c r="A18" s="8">
        <v>2023</v>
      </c>
      <c r="E18" s="34">
        <f>+E37+E38+E39+E40</f>
        <v>9264092.4593180902</v>
      </c>
      <c r="F18" s="5"/>
      <c r="G18" s="29">
        <f>((E18/E17)-1)*100</f>
        <v>6.953967460654531</v>
      </c>
      <c r="H18" s="5"/>
      <c r="I18" s="5"/>
      <c r="J18" s="34">
        <f>J40</f>
        <v>118236</v>
      </c>
      <c r="K18" s="5"/>
      <c r="L18" s="29">
        <f>((J18/J17)-1)*100</f>
        <v>0.24842508669442598</v>
      </c>
      <c r="M18" s="5"/>
      <c r="N18" s="5"/>
      <c r="O18" s="34">
        <f>+O37+O38+O39+O40</f>
        <v>1764468.839631631</v>
      </c>
      <c r="P18" s="1"/>
      <c r="Q18" s="29">
        <f>((O18/O17)-1)*100</f>
        <v>3.6818403089196483</v>
      </c>
      <c r="R18" s="5"/>
    </row>
    <row r="19" spans="1:18" ht="23.1" customHeight="1">
      <c r="A19" s="8">
        <v>2024</v>
      </c>
      <c r="E19" s="34">
        <f>+E41+E42+E43+E44</f>
        <v>10027546.165586378</v>
      </c>
      <c r="F19" s="5"/>
      <c r="G19" s="29">
        <f>((E19/E18)-1)*100</f>
        <v>8.2409983451793511</v>
      </c>
      <c r="H19" s="5"/>
      <c r="I19" s="5"/>
      <c r="J19" s="34">
        <f>J44</f>
        <v>121395</v>
      </c>
      <c r="K19" s="5"/>
      <c r="L19" s="29">
        <f>((J19/J18)-1)*100</f>
        <v>2.6717750938800355</v>
      </c>
      <c r="M19" s="5"/>
      <c r="N19" s="5"/>
      <c r="O19" s="34">
        <f>+O41+O42+O43+O44</f>
        <v>1850743.426817036</v>
      </c>
      <c r="P19" s="1"/>
      <c r="Q19" s="29">
        <f>((O19/O18)-1)*100</f>
        <v>4.889550058782377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2954761.70018462</v>
      </c>
      <c r="G21" s="3">
        <f>(E21/E16-1)*100</f>
        <v>-59.026692078263032</v>
      </c>
      <c r="H21" s="4">
        <f>(E21/E19-1)*100</f>
        <v>-70.533551764387866</v>
      </c>
      <c r="J21" s="7">
        <v>127167</v>
      </c>
      <c r="L21" s="3">
        <f>(J21/J16-1)*100</f>
        <v>10.21485339873982</v>
      </c>
      <c r="M21" s="4">
        <f>(J21/J19-1)*100</f>
        <v>4.7547263066847867</v>
      </c>
      <c r="O21" s="7">
        <v>501392.40454725601</v>
      </c>
      <c r="Q21" s="3">
        <f>(O21/O16-1)*100</f>
        <v>-69.865611705427625</v>
      </c>
      <c r="R21" s="4">
        <f>(O21/O19-1)*100</f>
        <v>-72.908594606786437</v>
      </c>
    </row>
    <row r="22" spans="1:18" ht="23.1" hidden="1" customHeight="1">
      <c r="C22" s="8">
        <v>2</v>
      </c>
      <c r="E22" s="7">
        <v>2991648.8184972401</v>
      </c>
      <c r="G22" s="3">
        <f>(E22/E17-1)*100</f>
        <v>-65.461407926102282</v>
      </c>
      <c r="H22" s="4">
        <f t="shared" ref="H22:H46" si="3">(E22/E21-1)*100</f>
        <v>1.2483957102298771</v>
      </c>
      <c r="J22" s="7">
        <v>128493</v>
      </c>
      <c r="L22" s="3">
        <f>(J22/J17-1)*100</f>
        <v>8.9449988553792927</v>
      </c>
      <c r="M22" s="4">
        <f t="shared" ref="M22:M46" si="4">(J22/J21-1)*100</f>
        <v>1.0427233480384102</v>
      </c>
      <c r="O22" s="7">
        <v>510864.60766152799</v>
      </c>
      <c r="Q22" s="3">
        <f>(O22/O17-1)*100</f>
        <v>-69.981117557111716</v>
      </c>
      <c r="R22" s="4">
        <f t="shared" ref="R22:R46" si="5">(O22/O21-1)*100</f>
        <v>1.8891796182722631</v>
      </c>
    </row>
    <row r="23" spans="1:18" ht="23.1" hidden="1" customHeight="1">
      <c r="C23" s="8">
        <v>3</v>
      </c>
      <c r="E23" s="7">
        <v>3067661.77029701</v>
      </c>
      <c r="G23" s="3">
        <f>(E23/E18-1)*100</f>
        <v>-66.886537631525172</v>
      </c>
      <c r="H23" s="4">
        <f t="shared" si="3"/>
        <v>2.5408380599281966</v>
      </c>
      <c r="J23" s="7">
        <v>130301</v>
      </c>
      <c r="L23" s="3">
        <f>(J23/J18-1)*100</f>
        <v>10.2041679353158</v>
      </c>
      <c r="M23" s="4">
        <f t="shared" si="4"/>
        <v>1.4070805413524567</v>
      </c>
      <c r="O23" s="7">
        <v>519871.20945817098</v>
      </c>
      <c r="Q23" s="3">
        <f>(O23/O18-1)*100</f>
        <v>-70.536673826061744</v>
      </c>
      <c r="R23" s="4">
        <f t="shared" si="5"/>
        <v>1.7630115027679194</v>
      </c>
    </row>
    <row r="24" spans="1:18" ht="23.1" hidden="1" customHeight="1">
      <c r="C24" s="8">
        <v>4</v>
      </c>
      <c r="E24" s="7">
        <v>3156002.9201805699</v>
      </c>
      <c r="G24" s="3">
        <f>(E24/E19-1)*100</f>
        <v>-68.526667760337176</v>
      </c>
      <c r="H24" s="4">
        <f t="shared" si="3"/>
        <v>2.8797552174406382</v>
      </c>
      <c r="J24" s="7">
        <v>132096</v>
      </c>
      <c r="L24" s="3">
        <f>(J24/J19-1)*100</f>
        <v>8.8150253305325563</v>
      </c>
      <c r="M24" s="4">
        <f t="shared" si="4"/>
        <v>1.3775796041473276</v>
      </c>
      <c r="O24" s="7">
        <v>528626.73694014002</v>
      </c>
      <c r="Q24" s="3">
        <f>(O24/O19-1)*100</f>
        <v>-71.437059871162802</v>
      </c>
      <c r="R24" s="4">
        <f t="shared" si="5"/>
        <v>1.6841724109119882</v>
      </c>
    </row>
    <row r="25" spans="1:18" ht="23.1" customHeight="1">
      <c r="A25" s="8">
        <v>2020</v>
      </c>
      <c r="C25" s="8">
        <v>1</v>
      </c>
      <c r="E25" s="7">
        <v>3020378.3612534702</v>
      </c>
      <c r="G25" s="3">
        <f t="shared" ref="G25:G46" si="6">(E25/E21-1)*100</f>
        <v>2.2207090698634024</v>
      </c>
      <c r="H25" s="4">
        <f t="shared" si="3"/>
        <v>-4.2973521367762224</v>
      </c>
      <c r="J25" s="7">
        <v>128850</v>
      </c>
      <c r="L25" s="3">
        <f t="shared" ref="L25:L46" si="7">(J25/J21-1)*100</f>
        <v>1.3234565571256685</v>
      </c>
      <c r="M25" s="4">
        <f t="shared" si="4"/>
        <v>-2.4573037790697638</v>
      </c>
      <c r="O25" s="7">
        <v>505637.47583459702</v>
      </c>
      <c r="Q25" s="3">
        <f t="shared" ref="Q25:Q46" si="8">(O25/O21-1)*100</f>
        <v>0.84665648080053391</v>
      </c>
      <c r="R25" s="4">
        <f t="shared" si="5"/>
        <v>-4.3488646144938077</v>
      </c>
    </row>
    <row r="26" spans="1:18" ht="23.1" customHeight="1">
      <c r="C26" s="8">
        <v>2</v>
      </c>
      <c r="E26" s="7">
        <v>1453921.59377739</v>
      </c>
      <c r="G26" s="3">
        <f t="shared" si="6"/>
        <v>-51.400659569804674</v>
      </c>
      <c r="H26" s="4">
        <f t="shared" si="3"/>
        <v>-51.862931729718589</v>
      </c>
      <c r="J26" s="7">
        <v>120391</v>
      </c>
      <c r="L26" s="3">
        <f t="shared" si="7"/>
        <v>-6.3054018506844773</v>
      </c>
      <c r="M26" s="4">
        <f t="shared" si="4"/>
        <v>-6.5649980597594082</v>
      </c>
      <c r="O26" s="7">
        <v>436056.61708729598</v>
      </c>
      <c r="Q26" s="3">
        <f t="shared" si="8"/>
        <v>-14.64340834192136</v>
      </c>
      <c r="R26" s="4">
        <f t="shared" si="5"/>
        <v>-13.761016948447502</v>
      </c>
    </row>
    <row r="27" spans="1:18" ht="23.1" customHeight="1">
      <c r="C27" s="8">
        <v>3</v>
      </c>
      <c r="E27" s="7">
        <v>2076150.9210566699</v>
      </c>
      <c r="G27" s="3">
        <f t="shared" si="6"/>
        <v>-32.321387541506652</v>
      </c>
      <c r="H27" s="4">
        <f t="shared" si="3"/>
        <v>42.796621904671262</v>
      </c>
      <c r="J27" s="7">
        <v>121599</v>
      </c>
      <c r="L27" s="3">
        <f t="shared" si="7"/>
        <v>-6.678383128295251</v>
      </c>
      <c r="M27" s="4">
        <f t="shared" si="4"/>
        <v>1.0033972639150734</v>
      </c>
      <c r="O27" s="7">
        <v>453532.33577835199</v>
      </c>
      <c r="Q27" s="3">
        <f t="shared" si="8"/>
        <v>-12.760636186981733</v>
      </c>
      <c r="R27" s="4">
        <f t="shared" si="5"/>
        <v>4.0076719412693862</v>
      </c>
    </row>
    <row r="28" spans="1:18" ht="23.1" customHeight="1">
      <c r="C28" s="8">
        <v>4</v>
      </c>
      <c r="E28" s="7">
        <v>2102111.7341199899</v>
      </c>
      <c r="G28" s="3">
        <f t="shared" si="6"/>
        <v>-33.393225947974784</v>
      </c>
      <c r="H28" s="4">
        <f t="shared" si="3"/>
        <v>1.2504299567059896</v>
      </c>
      <c r="J28" s="7">
        <v>120519</v>
      </c>
      <c r="L28" s="3">
        <f t="shared" si="7"/>
        <v>-8.7640806686046453</v>
      </c>
      <c r="M28" s="4">
        <f t="shared" si="4"/>
        <v>-0.88816519872696453</v>
      </c>
      <c r="O28" s="7">
        <v>444206.22424660798</v>
      </c>
      <c r="Q28" s="3">
        <f t="shared" si="8"/>
        <v>-15.969777310581158</v>
      </c>
      <c r="R28" s="4">
        <f t="shared" si="5"/>
        <v>-2.0563278064260948</v>
      </c>
    </row>
    <row r="29" spans="1:18" ht="23.1" customHeight="1">
      <c r="A29" s="8">
        <v>2021</v>
      </c>
      <c r="C29" s="8">
        <v>1</v>
      </c>
      <c r="E29" s="7">
        <v>1993902.7109980399</v>
      </c>
      <c r="G29" s="3">
        <f t="shared" si="6"/>
        <v>-33.985002125013189</v>
      </c>
      <c r="H29" s="4">
        <f t="shared" si="3"/>
        <v>-5.1476342273142572</v>
      </c>
      <c r="J29" s="7">
        <v>119752</v>
      </c>
      <c r="L29" s="3">
        <f t="shared" si="7"/>
        <v>-7.0609235545207589</v>
      </c>
      <c r="M29" s="4">
        <f t="shared" si="4"/>
        <v>-0.6364141753582464</v>
      </c>
      <c r="O29" s="7">
        <v>434793.209149984</v>
      </c>
      <c r="Q29" s="3">
        <f t="shared" si="8"/>
        <v>-14.010881327116554</v>
      </c>
      <c r="R29" s="4">
        <f t="shared" si="5"/>
        <v>-2.1190642055024855</v>
      </c>
    </row>
    <row r="30" spans="1:18" ht="23.1" customHeight="1">
      <c r="C30" s="8">
        <v>2</v>
      </c>
      <c r="E30" s="7">
        <v>1778487.9835518701</v>
      </c>
      <c r="G30" s="3">
        <f t="shared" si="6"/>
        <v>22.323513947628637</v>
      </c>
      <c r="H30" s="4">
        <f t="shared" si="3"/>
        <v>-10.803672930378072</v>
      </c>
      <c r="J30" s="7">
        <v>115058</v>
      </c>
      <c r="L30" s="3">
        <f t="shared" si="7"/>
        <v>-4.4297331195853555</v>
      </c>
      <c r="M30" s="4">
        <f t="shared" si="4"/>
        <v>-3.9197675195403847</v>
      </c>
      <c r="O30" s="7">
        <v>418302.00125472102</v>
      </c>
      <c r="Q30" s="3">
        <f t="shared" si="8"/>
        <v>-4.0716308701309263</v>
      </c>
      <c r="R30" s="4">
        <f t="shared" si="5"/>
        <v>-3.792885341402441</v>
      </c>
    </row>
    <row r="31" spans="1:18" ht="23.1" customHeight="1">
      <c r="C31" s="8">
        <v>3</v>
      </c>
      <c r="E31" s="7">
        <v>1633306.59369855</v>
      </c>
      <c r="G31" s="3">
        <f t="shared" si="6"/>
        <v>-21.330064344875833</v>
      </c>
      <c r="H31" s="4">
        <f t="shared" si="3"/>
        <v>-8.163192059547919</v>
      </c>
      <c r="J31" s="7">
        <v>113580</v>
      </c>
      <c r="L31" s="3">
        <f t="shared" si="7"/>
        <v>-6.5946266005477039</v>
      </c>
      <c r="M31" s="4">
        <f t="shared" si="4"/>
        <v>-1.2845695214587449</v>
      </c>
      <c r="O31" s="7">
        <v>403174.06808406999</v>
      </c>
      <c r="Q31" s="3">
        <f t="shared" si="8"/>
        <v>-11.103567203837217</v>
      </c>
      <c r="R31" s="4">
        <f t="shared" si="5"/>
        <v>-3.6165098721196443</v>
      </c>
    </row>
    <row r="32" spans="1:18" ht="23.1" customHeight="1">
      <c r="C32" s="8">
        <v>4</v>
      </c>
      <c r="E32" s="7">
        <v>1805733.3968905199</v>
      </c>
      <c r="G32" s="3">
        <f t="shared" si="6"/>
        <v>-14.099076296415014</v>
      </c>
      <c r="H32" s="4">
        <f t="shared" si="3"/>
        <v>10.556915882003338</v>
      </c>
      <c r="J32" s="7">
        <v>115381</v>
      </c>
      <c r="L32" s="3">
        <f t="shared" si="7"/>
        <v>-4.2632282046814236</v>
      </c>
      <c r="M32" s="4">
        <f t="shared" si="4"/>
        <v>1.5856664905793183</v>
      </c>
      <c r="O32" s="7">
        <v>407585.31728400098</v>
      </c>
      <c r="Q32" s="3">
        <f t="shared" si="8"/>
        <v>-8.244122878898775</v>
      </c>
      <c r="R32" s="4">
        <f t="shared" si="5"/>
        <v>1.0941301906875589</v>
      </c>
    </row>
    <row r="33" spans="1:18" ht="23.1" customHeight="1">
      <c r="A33" s="8">
        <v>2022</v>
      </c>
      <c r="C33" s="8">
        <v>1</v>
      </c>
      <c r="E33" s="7">
        <v>2124865.7824725402</v>
      </c>
      <c r="G33" s="3">
        <f t="shared" si="6"/>
        <v>6.5681776122841651</v>
      </c>
      <c r="H33" s="4">
        <f t="shared" si="3"/>
        <v>17.673283671419469</v>
      </c>
      <c r="J33" s="7">
        <v>118036</v>
      </c>
      <c r="L33" s="3">
        <f t="shared" si="7"/>
        <v>-1.4329614536709223</v>
      </c>
      <c r="M33" s="4">
        <f t="shared" si="4"/>
        <v>2.3010721002591383</v>
      </c>
      <c r="O33" s="7">
        <v>425978.06873448601</v>
      </c>
      <c r="Q33" s="3">
        <f t="shared" si="8"/>
        <v>-2.0274328646327056</v>
      </c>
      <c r="R33" s="4">
        <f t="shared" si="5"/>
        <v>4.5126138431697216</v>
      </c>
    </row>
    <row r="34" spans="1:18" ht="23.1" customHeight="1">
      <c r="C34" s="8">
        <v>2</v>
      </c>
      <c r="E34" s="7">
        <v>2136851.9512088099</v>
      </c>
      <c r="G34" s="3">
        <f t="shared" si="6"/>
        <v>20.149923472704078</v>
      </c>
      <c r="H34" s="4">
        <f t="shared" si="3"/>
        <v>0.56409062798885579</v>
      </c>
      <c r="J34" s="7">
        <v>116561</v>
      </c>
      <c r="L34" s="3">
        <f t="shared" si="7"/>
        <v>1.3062976933372772</v>
      </c>
      <c r="M34" s="4">
        <f t="shared" si="4"/>
        <v>-1.2496187603781905</v>
      </c>
      <c r="O34" s="7">
        <v>419531.05212711397</v>
      </c>
      <c r="Q34" s="3">
        <f t="shared" si="8"/>
        <v>0.29381902757010803</v>
      </c>
      <c r="R34" s="4">
        <f t="shared" si="5"/>
        <v>-1.5134620959536993</v>
      </c>
    </row>
    <row r="35" spans="1:18" ht="23.1" customHeight="1">
      <c r="C35" s="8">
        <v>3</v>
      </c>
      <c r="E35" s="7">
        <v>2165236.2046474898</v>
      </c>
      <c r="G35" s="3">
        <f t="shared" si="6"/>
        <v>32.567652209399881</v>
      </c>
      <c r="H35" s="4">
        <f t="shared" si="3"/>
        <v>1.3283210108507193</v>
      </c>
      <c r="J35" s="7">
        <v>116659</v>
      </c>
      <c r="L35" s="3">
        <f t="shared" si="7"/>
        <v>2.7108645888360705</v>
      </c>
      <c r="M35" s="4">
        <f t="shared" si="4"/>
        <v>8.4076148969214337E-2</v>
      </c>
      <c r="O35" s="7">
        <v>421615.83445830201</v>
      </c>
      <c r="Q35" s="3">
        <f t="shared" si="8"/>
        <v>4.5741449746183882</v>
      </c>
      <c r="R35" s="4">
        <f t="shared" si="5"/>
        <v>0.49693159078874061</v>
      </c>
    </row>
    <row r="36" spans="1:18" ht="23.1" customHeight="1">
      <c r="C36" s="8">
        <v>4</v>
      </c>
      <c r="E36" s="7">
        <v>2234802.7774527399</v>
      </c>
      <c r="G36" s="3">
        <f t="shared" si="6"/>
        <v>23.761502185266071</v>
      </c>
      <c r="H36" s="4">
        <f t="shared" si="3"/>
        <v>3.2128860886369681</v>
      </c>
      <c r="J36" s="7">
        <v>117943</v>
      </c>
      <c r="L36" s="3">
        <f t="shared" si="7"/>
        <v>2.2204695747133352</v>
      </c>
      <c r="M36" s="4">
        <f t="shared" si="4"/>
        <v>1.1006437565897143</v>
      </c>
      <c r="O36" s="7">
        <v>434685.92532650899</v>
      </c>
      <c r="Q36" s="3">
        <f t="shared" si="8"/>
        <v>6.6490638630205101</v>
      </c>
      <c r="R36" s="4">
        <f t="shared" si="5"/>
        <v>3.0999999999999028</v>
      </c>
    </row>
    <row r="37" spans="1:18" ht="23.1" customHeight="1">
      <c r="A37" s="8">
        <v>2023</v>
      </c>
      <c r="C37" s="8">
        <v>1</v>
      </c>
      <c r="E37" s="7">
        <v>2269496.93804798</v>
      </c>
      <c r="G37" s="3">
        <f t="shared" si="6"/>
        <v>6.8066019401537892</v>
      </c>
      <c r="H37" s="4">
        <f t="shared" si="3"/>
        <v>1.5524484283478968</v>
      </c>
      <c r="J37" s="7">
        <v>118178</v>
      </c>
      <c r="L37" s="3">
        <f t="shared" si="7"/>
        <v>0.12030228066013393</v>
      </c>
      <c r="M37" s="4">
        <f t="shared" si="4"/>
        <v>0.1992487896695927</v>
      </c>
      <c r="O37" s="7">
        <v>439032.78457977402</v>
      </c>
      <c r="Q37" s="3">
        <f t="shared" si="8"/>
        <v>3.0646450612050291</v>
      </c>
      <c r="R37" s="4">
        <f t="shared" si="5"/>
        <v>0.99999999999997868</v>
      </c>
    </row>
    <row r="38" spans="1:18" ht="23.1" customHeight="1">
      <c r="C38" s="8">
        <v>2</v>
      </c>
      <c r="E38" s="7">
        <v>2299336.9767013602</v>
      </c>
      <c r="G38" s="3">
        <f t="shared" si="6"/>
        <v>7.603943988755657</v>
      </c>
      <c r="H38" s="4">
        <f t="shared" si="3"/>
        <v>1.3148305315206166</v>
      </c>
      <c r="J38" s="7">
        <v>117815</v>
      </c>
      <c r="L38" s="3">
        <f t="shared" si="7"/>
        <v>1.0758315388509132</v>
      </c>
      <c r="M38" s="4">
        <f t="shared" si="4"/>
        <v>-0.30716376990641558</v>
      </c>
      <c r="O38" s="7">
        <v>439320.29041217698</v>
      </c>
      <c r="Q38" s="3">
        <f t="shared" si="8"/>
        <v>4.7169901214051402</v>
      </c>
      <c r="R38" s="4">
        <f t="shared" si="5"/>
        <v>6.5486187478724922E-2</v>
      </c>
    </row>
    <row r="39" spans="1:18" ht="23.1" customHeight="1">
      <c r="C39" s="8">
        <v>3</v>
      </c>
      <c r="E39" s="7">
        <v>2325214.6572686401</v>
      </c>
      <c r="G39" s="3">
        <f t="shared" si="6"/>
        <v>7.3884988749851166</v>
      </c>
      <c r="H39" s="4">
        <f t="shared" si="3"/>
        <v>1.1254409783990837</v>
      </c>
      <c r="J39" s="7">
        <v>117944</v>
      </c>
      <c r="L39" s="3">
        <f t="shared" si="7"/>
        <v>1.1015009557771016</v>
      </c>
      <c r="M39" s="4">
        <f t="shared" si="4"/>
        <v>0.10949369774646556</v>
      </c>
      <c r="O39" s="7">
        <v>440177.25650398899</v>
      </c>
      <c r="Q39" s="3">
        <f t="shared" si="8"/>
        <v>4.4024489899756603</v>
      </c>
      <c r="R39" s="4">
        <f t="shared" si="5"/>
        <v>0.19506635830728314</v>
      </c>
    </row>
    <row r="40" spans="1:18" ht="23.1" customHeight="1">
      <c r="C40" s="8">
        <v>4</v>
      </c>
      <c r="E40" s="7">
        <v>2370043.88730011</v>
      </c>
      <c r="G40" s="3">
        <f t="shared" si="6"/>
        <v>6.0515903779894131</v>
      </c>
      <c r="H40" s="4">
        <f t="shared" si="3"/>
        <v>1.9279609257293107</v>
      </c>
      <c r="J40" s="7">
        <v>118236</v>
      </c>
      <c r="L40" s="3">
        <f t="shared" si="7"/>
        <v>0.24842508669442598</v>
      </c>
      <c r="M40" s="4">
        <f t="shared" si="4"/>
        <v>0.24757512039612628</v>
      </c>
      <c r="O40" s="7">
        <v>445938.50813569099</v>
      </c>
      <c r="Q40" s="3">
        <f t="shared" si="8"/>
        <v>2.5886696931191722</v>
      </c>
      <c r="R40" s="4">
        <f t="shared" si="5"/>
        <v>1.3088480939382086</v>
      </c>
    </row>
    <row r="41" spans="1:18" ht="23.1" customHeight="1">
      <c r="A41" s="8">
        <v>2024</v>
      </c>
      <c r="C41" s="8">
        <v>1</v>
      </c>
      <c r="E41" s="7">
        <v>2424371.4496523798</v>
      </c>
      <c r="G41" s="3">
        <f t="shared" si="6"/>
        <v>6.8241780373411443</v>
      </c>
      <c r="H41" s="4">
        <f t="shared" si="3"/>
        <v>2.2922597612383688</v>
      </c>
      <c r="J41" s="7">
        <v>118907</v>
      </c>
      <c r="L41" s="3">
        <f t="shared" si="7"/>
        <v>0.61686608336577464</v>
      </c>
      <c r="M41" s="4">
        <f t="shared" si="4"/>
        <v>0.56750904969722349</v>
      </c>
      <c r="O41" s="7">
        <v>452380.17105174199</v>
      </c>
      <c r="Q41" s="3">
        <f t="shared" si="8"/>
        <v>3.0401799001738672</v>
      </c>
      <c r="R41" s="4">
        <f t="shared" si="5"/>
        <v>1.4445182011711077</v>
      </c>
    </row>
    <row r="42" spans="1:18" ht="23.1" customHeight="1">
      <c r="C42" s="8">
        <v>2</v>
      </c>
      <c r="E42" s="7">
        <v>2487694.65382845</v>
      </c>
      <c r="G42" s="3">
        <f t="shared" si="6"/>
        <v>8.191825688695209</v>
      </c>
      <c r="H42" s="4">
        <f t="shared" si="3"/>
        <v>2.611943156860308</v>
      </c>
      <c r="J42" s="7">
        <v>119561</v>
      </c>
      <c r="L42" s="3">
        <f t="shared" si="7"/>
        <v>1.4819844671731142</v>
      </c>
      <c r="M42" s="4">
        <f t="shared" si="4"/>
        <v>0.55000967142389001</v>
      </c>
      <c r="O42" s="7">
        <v>460143.81757872499</v>
      </c>
      <c r="Q42" s="3">
        <f t="shared" si="8"/>
        <v>4.739942047068002</v>
      </c>
      <c r="R42" s="4">
        <f t="shared" si="5"/>
        <v>1.7161774595321644</v>
      </c>
    </row>
    <row r="43" spans="1:18" ht="23.1" customHeight="1">
      <c r="C43" s="8">
        <v>3</v>
      </c>
      <c r="E43" s="7">
        <v>2527434.0150143201</v>
      </c>
      <c r="G43" s="3">
        <f t="shared" si="6"/>
        <v>8.6968038461971986</v>
      </c>
      <c r="H43" s="4">
        <f t="shared" si="3"/>
        <v>1.5974372547978621</v>
      </c>
      <c r="J43" s="7">
        <v>120059</v>
      </c>
      <c r="L43" s="3">
        <f t="shared" si="7"/>
        <v>1.7932239028691566</v>
      </c>
      <c r="M43" s="4">
        <f t="shared" si="4"/>
        <v>0.41652378283889568</v>
      </c>
      <c r="O43" s="7">
        <v>464431.818360537</v>
      </c>
      <c r="Q43" s="3">
        <f t="shared" si="8"/>
        <v>5.5101806143244447</v>
      </c>
      <c r="R43" s="4">
        <f t="shared" si="5"/>
        <v>0.9318827327454926</v>
      </c>
    </row>
    <row r="44" spans="1:18" ht="23.1" customHeight="1">
      <c r="C44" s="8">
        <v>4</v>
      </c>
      <c r="E44" s="7">
        <v>2588046.0470912298</v>
      </c>
      <c r="G44" s="3">
        <f t="shared" si="6"/>
        <v>9.1982330352313504</v>
      </c>
      <c r="H44" s="4">
        <f t="shared" si="3"/>
        <v>2.3981647677779661</v>
      </c>
      <c r="J44" s="7">
        <v>121395</v>
      </c>
      <c r="L44" s="3">
        <f t="shared" si="7"/>
        <v>2.6717750938800355</v>
      </c>
      <c r="M44" s="4">
        <f t="shared" si="4"/>
        <v>1.1127862134450606</v>
      </c>
      <c r="O44" s="7">
        <v>473787.61982603202</v>
      </c>
      <c r="Q44" s="3">
        <f t="shared" si="8"/>
        <v>6.2450564780261342</v>
      </c>
      <c r="R44" s="4">
        <f t="shared" si="5"/>
        <v>2.0144617779465301</v>
      </c>
    </row>
    <row r="45" spans="1:18" ht="23.1" customHeight="1">
      <c r="A45" s="8">
        <v>2025</v>
      </c>
      <c r="C45" s="8" t="s">
        <v>20</v>
      </c>
      <c r="E45" s="7">
        <v>2663647.4303017412</v>
      </c>
      <c r="G45" s="3">
        <f t="shared" si="6"/>
        <v>9.8696089117725769</v>
      </c>
      <c r="H45" s="4">
        <f t="shared" si="3"/>
        <v>2.9211761241837886</v>
      </c>
      <c r="J45" s="7">
        <v>122253</v>
      </c>
      <c r="L45" s="3">
        <f t="shared" si="7"/>
        <v>2.813963854104462</v>
      </c>
      <c r="M45" s="4">
        <f t="shared" si="4"/>
        <v>0.7067836401828842</v>
      </c>
      <c r="O45" s="7">
        <v>480848.91109556798</v>
      </c>
      <c r="Q45" s="3">
        <f t="shared" si="8"/>
        <v>6.2931007735460121</v>
      </c>
      <c r="R45" s="4">
        <f t="shared" si="5"/>
        <v>1.4903916805864892</v>
      </c>
    </row>
    <row r="46" spans="1:18" ht="23.1" customHeight="1" thickBot="1">
      <c r="A46" s="27"/>
      <c r="B46" s="23"/>
      <c r="C46" s="27" t="s">
        <v>19</v>
      </c>
      <c r="D46" s="23"/>
      <c r="E46" s="24">
        <v>2743932.9652068121</v>
      </c>
      <c r="F46" s="23"/>
      <c r="G46" s="32">
        <f t="shared" si="6"/>
        <v>10.30023162143403</v>
      </c>
      <c r="H46" s="33">
        <f t="shared" si="3"/>
        <v>3.0141201869188894</v>
      </c>
      <c r="I46" s="23"/>
      <c r="J46" s="24">
        <v>123174</v>
      </c>
      <c r="K46" s="23"/>
      <c r="L46" s="32">
        <f t="shared" si="7"/>
        <v>3.0218884084274977</v>
      </c>
      <c r="M46" s="33">
        <f t="shared" si="4"/>
        <v>0.75335574587127585</v>
      </c>
      <c r="N46" s="23"/>
      <c r="O46" s="24">
        <v>489399.95633689058</v>
      </c>
      <c r="P46" s="25"/>
      <c r="Q46" s="32">
        <f t="shared" si="8"/>
        <v>6.3580423425248389</v>
      </c>
      <c r="R46" s="33">
        <f t="shared" si="5"/>
        <v>1.7783226797456697</v>
      </c>
    </row>
  </sheetData>
  <sheetProtection algorithmName="SHA-512" hashValue="yIYe25/zvkNdpOeiBbmWayG8jf4M7fetqIkp89oD4o6E91eQiPZktya9Qjc5qvg09jOjGqNi8ODyTwUfSRFT5w==" saltValue="09IL7dJVRqJWSd1BxcMhy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&amp;C&amp;"Arial,Bold"&amp;[51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D73F-636A-4B87-A552-B1F0596D3BAE}">
  <sheetPr>
    <tabColor rgb="FF00206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126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127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30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31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80262698.890608892</v>
      </c>
      <c r="F14" s="5"/>
      <c r="G14" s="29"/>
      <c r="H14" s="5"/>
      <c r="I14" s="5"/>
      <c r="J14" s="34">
        <f>J24</f>
        <v>420319</v>
      </c>
      <c r="K14" s="5"/>
      <c r="L14" s="29"/>
      <c r="M14" s="5"/>
      <c r="N14" s="5"/>
      <c r="O14" s="34">
        <f>+O21+O22+O23+O24</f>
        <v>11775358.361959789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62334357.629157506</v>
      </c>
      <c r="F15" s="5"/>
      <c r="G15" s="29">
        <f t="shared" ref="G15:G16" si="0">((E15/E14)-1)*100</f>
        <v>-22.337077508303281</v>
      </c>
      <c r="H15" s="5"/>
      <c r="I15" s="5"/>
      <c r="J15" s="34">
        <f>J28</f>
        <v>403149</v>
      </c>
      <c r="K15" s="5"/>
      <c r="L15" s="29">
        <f t="shared" ref="L15:L16" si="1">((J15/J14)-1)*100</f>
        <v>-4.084992588962189</v>
      </c>
      <c r="M15" s="5"/>
      <c r="N15" s="5"/>
      <c r="O15" s="34">
        <f>+O25+O26+O27+O28</f>
        <v>11629050.630772488</v>
      </c>
      <c r="P15" s="1"/>
      <c r="Q15" s="29">
        <f t="shared" ref="Q15:Q16" si="2">((O15/O14)-1)*100</f>
        <v>-1.2424906885207587</v>
      </c>
      <c r="R15" s="5"/>
    </row>
    <row r="16" spans="1:19" ht="23.1" customHeight="1">
      <c r="A16" s="8">
        <v>2021</v>
      </c>
      <c r="E16" s="34">
        <f>+E29+E30+E31+E32</f>
        <v>57524682.403946623</v>
      </c>
      <c r="F16" s="5"/>
      <c r="G16" s="29">
        <f t="shared" si="0"/>
        <v>-7.7159297186069171</v>
      </c>
      <c r="H16" s="5"/>
      <c r="I16" s="5"/>
      <c r="J16" s="34">
        <f>J32</f>
        <v>392307</v>
      </c>
      <c r="K16" s="5"/>
      <c r="L16" s="29">
        <f t="shared" si="1"/>
        <v>-2.6893282632475812</v>
      </c>
      <c r="M16" s="5"/>
      <c r="N16" s="5"/>
      <c r="O16" s="34">
        <f>+O29+O30+O31+O32</f>
        <v>11297448.571469456</v>
      </c>
      <c r="P16" s="1"/>
      <c r="Q16" s="29">
        <f t="shared" si="2"/>
        <v>-2.851497253142532</v>
      </c>
      <c r="R16" s="5"/>
    </row>
    <row r="17" spans="1:18" ht="23.1" customHeight="1">
      <c r="A17" s="8">
        <v>2022</v>
      </c>
      <c r="E17" s="34">
        <f>+E33+E34+E35+E36</f>
        <v>70934748.57082212</v>
      </c>
      <c r="F17" s="5"/>
      <c r="G17" s="29">
        <f>((E17/E16)-1)*100</f>
        <v>23.311847378327233</v>
      </c>
      <c r="H17" s="5"/>
      <c r="I17" s="5"/>
      <c r="J17" s="34">
        <f>J36</f>
        <v>397541</v>
      </c>
      <c r="K17" s="5"/>
      <c r="L17" s="29">
        <f>((J17/J16)-1)*100</f>
        <v>1.3341592171437267</v>
      </c>
      <c r="M17" s="5"/>
      <c r="N17" s="5"/>
      <c r="O17" s="34">
        <f>+O33+O34+O35+O36</f>
        <v>11708055.303884244</v>
      </c>
      <c r="P17" s="1"/>
      <c r="Q17" s="29">
        <f>((O17/O16)-1)*100</f>
        <v>3.6345085336500826</v>
      </c>
      <c r="R17" s="5"/>
    </row>
    <row r="18" spans="1:18" ht="23.1" customHeight="1">
      <c r="A18" s="8">
        <v>2023</v>
      </c>
      <c r="E18" s="34">
        <f>+E37+E38+E39+E40</f>
        <v>79552853.144937456</v>
      </c>
      <c r="F18" s="5"/>
      <c r="G18" s="29">
        <f>((E18/E17)-1)*100</f>
        <v>12.149341116661482</v>
      </c>
      <c r="H18" s="5"/>
      <c r="I18" s="5"/>
      <c r="J18" s="34">
        <f>J40</f>
        <v>402099</v>
      </c>
      <c r="K18" s="5"/>
      <c r="L18" s="29">
        <f>((J18/J17)-1)*100</f>
        <v>1.1465484063279074</v>
      </c>
      <c r="M18" s="5"/>
      <c r="N18" s="5"/>
      <c r="O18" s="34">
        <f>+O37+O38+O39+O40</f>
        <v>12304307.293336079</v>
      </c>
      <c r="P18" s="1"/>
      <c r="Q18" s="29">
        <f>((O18/O17)-1)*100</f>
        <v>5.0926646140287968</v>
      </c>
      <c r="R18" s="5"/>
    </row>
    <row r="19" spans="1:18" ht="23.1" customHeight="1">
      <c r="A19" s="8">
        <v>2024</v>
      </c>
      <c r="E19" s="34">
        <f>+E41+E42+E43+E44</f>
        <v>89577908.527806014</v>
      </c>
      <c r="F19" s="5"/>
      <c r="G19" s="29">
        <f>((E19/E18)-1)*100</f>
        <v>12.601754665673525</v>
      </c>
      <c r="H19" s="5"/>
      <c r="I19" s="5"/>
      <c r="J19" s="34">
        <f>J44</f>
        <v>407144</v>
      </c>
      <c r="K19" s="5"/>
      <c r="L19" s="29">
        <f>((J19/J18)-1)*100</f>
        <v>1.2546661394333247</v>
      </c>
      <c r="M19" s="5"/>
      <c r="N19" s="5"/>
      <c r="O19" s="34">
        <f>+O41+O42+O43+O44</f>
        <v>12964014.847342271</v>
      </c>
      <c r="P19" s="1"/>
      <c r="Q19" s="29">
        <f>((O19/O18)-1)*100</f>
        <v>5.3615984896889346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+'J3-Health'!E21+'J3-Edu'!E21+'J3-Recreation'!E21+'J3-PL'!E21</f>
        <v>19880055.9959643</v>
      </c>
      <c r="G21" s="3">
        <f>(E21/E16-1)*100</f>
        <v>-65.440824416267645</v>
      </c>
      <c r="H21" s="4">
        <f>(E21/E19-1)*100</f>
        <v>-77.806965665208281</v>
      </c>
      <c r="J21" s="7">
        <f>+'J3-Health'!J21+'J3-Edu'!J21+'J3-Recreation'!J21+'J3-PL'!J21</f>
        <v>410572</v>
      </c>
      <c r="L21" s="3">
        <f>(J21/J16-1)*100</f>
        <v>4.6557925298299496</v>
      </c>
      <c r="M21" s="4">
        <f>(J21/J19-1)*100</f>
        <v>0.84196254887705102</v>
      </c>
      <c r="O21" s="7">
        <f>+'J3-Health'!O21+'J3-Edu'!O21+'J3-Recreation'!O21+'J3-PL'!O21</f>
        <v>2927504.331193652</v>
      </c>
      <c r="Q21" s="3">
        <f>(O21/O16-1)*100</f>
        <v>-74.087031132084434</v>
      </c>
      <c r="R21" s="4">
        <f>(O21/O19-1)*100</f>
        <v>-77.418227565561494</v>
      </c>
    </row>
    <row r="22" spans="1:18" ht="23.1" hidden="1" customHeight="1">
      <c r="C22" s="8">
        <v>2</v>
      </c>
      <c r="E22" s="7">
        <f>+'J3-Health'!E22+'J3-Edu'!E22+'J3-Recreation'!E22+'J3-PL'!E22</f>
        <v>19379712.819448959</v>
      </c>
      <c r="G22" s="3">
        <f>(E22/E17-1)*100</f>
        <v>-72.679521377171</v>
      </c>
      <c r="H22" s="4">
        <f t="shared" ref="H22:H46" si="3">(E22/E21-1)*100</f>
        <v>-2.5168096941825091</v>
      </c>
      <c r="J22" s="7">
        <f>+'J3-Health'!J22+'J3-Edu'!J22+'J3-Recreation'!J22+'J3-PL'!J22</f>
        <v>411392</v>
      </c>
      <c r="L22" s="3">
        <f>(J22/J17-1)*100</f>
        <v>3.4841689284878852</v>
      </c>
      <c r="M22" s="4">
        <f t="shared" ref="M22:M46" si="4">(J22/J21-1)*100</f>
        <v>0.19972136434047716</v>
      </c>
      <c r="O22" s="7">
        <f>+'J3-Health'!O22+'J3-Edu'!O22+'J3-Recreation'!O22+'J3-PL'!O22</f>
        <v>2904098.9929946382</v>
      </c>
      <c r="Q22" s="3">
        <f>(O22/O17-1)*100</f>
        <v>-75.195718523543533</v>
      </c>
      <c r="R22" s="4">
        <f t="shared" ref="R22:R46" si="5">(O22/O21-1)*100</f>
        <v>-0.79949798706089314</v>
      </c>
    </row>
    <row r="23" spans="1:18" ht="23.1" hidden="1" customHeight="1">
      <c r="C23" s="8">
        <v>3</v>
      </c>
      <c r="E23" s="7">
        <f>+'J3-Health'!E23+'J3-Edu'!E23+'J3-Recreation'!E23+'J3-PL'!E23</f>
        <v>20389090.659856077</v>
      </c>
      <c r="G23" s="3">
        <f>(E23/E18-1)*100</f>
        <v>-74.370384148624851</v>
      </c>
      <c r="H23" s="4">
        <f t="shared" si="3"/>
        <v>5.2084251702333439</v>
      </c>
      <c r="J23" s="7">
        <f>+'J3-Health'!J23+'J3-Edu'!J23+'J3-Recreation'!J23+'J3-PL'!J23</f>
        <v>415317</v>
      </c>
      <c r="L23" s="3">
        <f>(J23/J18-1)*100</f>
        <v>3.2872501548126154</v>
      </c>
      <c r="M23" s="4">
        <f t="shared" si="4"/>
        <v>0.95407786247665438</v>
      </c>
      <c r="O23" s="7">
        <f>+'J3-Health'!O23+'J3-Edu'!O23+'J3-Recreation'!O23+'J3-PL'!O23</f>
        <v>2960204.2984133</v>
      </c>
      <c r="Q23" s="3">
        <f>(O23/O18-1)*100</f>
        <v>-75.941723269407262</v>
      </c>
      <c r="R23" s="4">
        <f t="shared" si="5"/>
        <v>1.9319350185376116</v>
      </c>
    </row>
    <row r="24" spans="1:18" ht="23.1" hidden="1" customHeight="1">
      <c r="C24" s="8">
        <v>4</v>
      </c>
      <c r="E24" s="7">
        <f>+'J3-Health'!E24+'J3-Edu'!E24+'J3-Recreation'!E24+'J3-PL'!E24</f>
        <v>20613839.415339563</v>
      </c>
      <c r="G24" s="3">
        <f>(E24/E19-1)*100</f>
        <v>-76.987808987591194</v>
      </c>
      <c r="H24" s="4">
        <f t="shared" si="3"/>
        <v>1.1022990639106389</v>
      </c>
      <c r="J24" s="7">
        <f>+'J3-Health'!J24+'J3-Edu'!J24+'J3-Recreation'!J24+'J3-PL'!J24</f>
        <v>420319</v>
      </c>
      <c r="L24" s="3">
        <f>(J24/J19-1)*100</f>
        <v>3.2359558288959089</v>
      </c>
      <c r="M24" s="4">
        <f t="shared" si="4"/>
        <v>1.2043812316856695</v>
      </c>
      <c r="O24" s="7">
        <f>+'J3-Health'!O24+'J3-Edu'!O24+'J3-Recreation'!O24+'J3-PL'!O24</f>
        <v>2983550.7393581979</v>
      </c>
      <c r="Q24" s="3">
        <f>(O24/O19-1)*100</f>
        <v>-76.98590464072285</v>
      </c>
      <c r="R24" s="4">
        <f t="shared" si="5"/>
        <v>0.78867667874855663</v>
      </c>
    </row>
    <row r="25" spans="1:18" ht="23.1" customHeight="1">
      <c r="A25" s="8">
        <v>2020</v>
      </c>
      <c r="C25" s="8">
        <v>1</v>
      </c>
      <c r="E25" s="7">
        <f>+'J3-Health'!E25+'J3-Edu'!E25+'J3-Recreation'!E25+'J3-PL'!E25</f>
        <v>19838735.41308457</v>
      </c>
      <c r="G25" s="3">
        <f t="shared" ref="G25:G46" si="6">(E25/E21-1)*100</f>
        <v>-0.20784942903641079</v>
      </c>
      <c r="H25" s="4">
        <f t="shared" si="3"/>
        <v>-3.7601146813931563</v>
      </c>
      <c r="J25" s="7">
        <f>+'J3-Health'!J25+'J3-Edu'!J25+'J3-Recreation'!J25+'J3-PL'!J25</f>
        <v>415282</v>
      </c>
      <c r="L25" s="3">
        <f t="shared" ref="L25:L46" si="7">(J25/J21-1)*100</f>
        <v>1.1471800317605751</v>
      </c>
      <c r="M25" s="4">
        <f t="shared" si="4"/>
        <v>-1.198375519545869</v>
      </c>
      <c r="O25" s="7">
        <f>+'J3-Health'!O25+'J3-Edu'!O25+'J3-Recreation'!O25+'J3-PL'!O25</f>
        <v>3030860.869872041</v>
      </c>
      <c r="Q25" s="3">
        <f t="shared" ref="Q25:Q46" si="8">(O25/O21-1)*100</f>
        <v>3.530534099542959</v>
      </c>
      <c r="R25" s="4">
        <f t="shared" si="5"/>
        <v>1.585698875160424</v>
      </c>
    </row>
    <row r="26" spans="1:18" ht="23.1" customHeight="1">
      <c r="C26" s="8">
        <v>2</v>
      </c>
      <c r="E26" s="7">
        <f>+'J3-Health'!E26+'J3-Edu'!E26+'J3-Recreation'!E26+'J3-PL'!E26</f>
        <v>11010144.55459597</v>
      </c>
      <c r="G26" s="3">
        <f t="shared" si="6"/>
        <v>-43.18726671972928</v>
      </c>
      <c r="H26" s="4">
        <f t="shared" si="3"/>
        <v>-44.501782369987829</v>
      </c>
      <c r="J26" s="7">
        <f>+'J3-Health'!J26+'J3-Edu'!J26+'J3-Recreation'!J26+'J3-PL'!J26</f>
        <v>401549.72649999999</v>
      </c>
      <c r="L26" s="3">
        <f t="shared" si="7"/>
        <v>-2.3924319140868122</v>
      </c>
      <c r="M26" s="4">
        <f t="shared" si="4"/>
        <v>-3.306734580357451</v>
      </c>
      <c r="O26" s="7">
        <f>+'J3-Health'!O26+'J3-Edu'!O26+'J3-Recreation'!O26+'J3-PL'!O26</f>
        <v>2829281.0692208391</v>
      </c>
      <c r="Q26" s="3">
        <f t="shared" si="8"/>
        <v>-2.5762869638492836</v>
      </c>
      <c r="R26" s="4">
        <f t="shared" si="5"/>
        <v>-6.6509090752064903</v>
      </c>
    </row>
    <row r="27" spans="1:18" ht="23.1" customHeight="1">
      <c r="C27" s="8">
        <v>3</v>
      </c>
      <c r="E27" s="7">
        <f>+'J3-Health'!E27+'J3-Edu'!E27+'J3-Recreation'!E27+'J3-PL'!E27</f>
        <v>15943732.311769469</v>
      </c>
      <c r="G27" s="3">
        <f t="shared" si="6"/>
        <v>-21.802631722262333</v>
      </c>
      <c r="H27" s="4">
        <f t="shared" si="3"/>
        <v>44.809473051959792</v>
      </c>
      <c r="J27" s="7">
        <f>+'J3-Health'!J27+'J3-Edu'!J27+'J3-Recreation'!J27+'J3-PL'!J27</f>
        <v>404182</v>
      </c>
      <c r="L27" s="3">
        <f t="shared" si="7"/>
        <v>-2.6810845691363494</v>
      </c>
      <c r="M27" s="4">
        <f t="shared" si="4"/>
        <v>0.65552864970013225</v>
      </c>
      <c r="O27" s="7">
        <f>+'J3-Health'!O27+'J3-Edu'!O27+'J3-Recreation'!O27+'J3-PL'!O27</f>
        <v>2910102.731675338</v>
      </c>
      <c r="Q27" s="3">
        <f t="shared" si="8"/>
        <v>-1.6925036817498351</v>
      </c>
      <c r="R27" s="4">
        <f t="shared" si="5"/>
        <v>2.8566148246542467</v>
      </c>
    </row>
    <row r="28" spans="1:18" ht="23.1" customHeight="1">
      <c r="C28" s="8">
        <v>4</v>
      </c>
      <c r="E28" s="7">
        <f>+'J3-Health'!E28+'J3-Edu'!E28+'J3-Recreation'!E28+'J3-PL'!E28</f>
        <v>15541745.349707499</v>
      </c>
      <c r="G28" s="3">
        <f t="shared" si="6"/>
        <v>-24.605285621162455</v>
      </c>
      <c r="H28" s="4">
        <f t="shared" si="3"/>
        <v>-2.5212851934626856</v>
      </c>
      <c r="J28" s="7">
        <f>+'J3-Health'!J28+'J3-Edu'!J28+'J3-Recreation'!J28+'J3-PL'!J28</f>
        <v>403149</v>
      </c>
      <c r="L28" s="3">
        <f t="shared" si="7"/>
        <v>-4.084992588962189</v>
      </c>
      <c r="M28" s="4">
        <f t="shared" si="4"/>
        <v>-0.25557793271347995</v>
      </c>
      <c r="O28" s="7">
        <f>+'J3-Health'!O28+'J3-Edu'!O28+'J3-Recreation'!O28+'J3-PL'!O28</f>
        <v>2858805.9600042701</v>
      </c>
      <c r="Q28" s="3">
        <f t="shared" si="8"/>
        <v>-4.1810845617045622</v>
      </c>
      <c r="R28" s="4">
        <f t="shared" si="5"/>
        <v>-1.7627134297604874</v>
      </c>
    </row>
    <row r="29" spans="1:18" ht="23.1" customHeight="1">
      <c r="A29" s="8">
        <v>2021</v>
      </c>
      <c r="C29" s="8">
        <v>1</v>
      </c>
      <c r="E29" s="7">
        <f>+'J3-Health'!E29+'J3-Edu'!E29+'J3-Recreation'!E29+'J3-PL'!E29</f>
        <v>14924830.903378071</v>
      </c>
      <c r="G29" s="3">
        <f t="shared" si="6"/>
        <v>-24.769242632600207</v>
      </c>
      <c r="H29" s="4">
        <f t="shared" si="3"/>
        <v>-3.9694026150096318</v>
      </c>
      <c r="J29" s="7">
        <f>+'J3-Health'!J29+'J3-Edu'!J29+'J3-Recreation'!J29+'J3-PL'!J29</f>
        <v>398931</v>
      </c>
      <c r="L29" s="3">
        <f t="shared" si="7"/>
        <v>-3.9373245168343396</v>
      </c>
      <c r="M29" s="4">
        <f t="shared" si="4"/>
        <v>-1.0462632922319082</v>
      </c>
      <c r="O29" s="7">
        <f>+'J3-Health'!O29+'J3-Edu'!O29+'J3-Recreation'!O29+'J3-PL'!O29</f>
        <v>2864183.0707608731</v>
      </c>
      <c r="Q29" s="3">
        <f t="shared" si="8"/>
        <v>-5.4993550105849938</v>
      </c>
      <c r="R29" s="4">
        <f t="shared" si="5"/>
        <v>0.18808939227883403</v>
      </c>
    </row>
    <row r="30" spans="1:18" ht="23.1" customHeight="1">
      <c r="C30" s="8">
        <v>2</v>
      </c>
      <c r="E30" s="7">
        <f>+'J3-Health'!E30+'J3-Edu'!E30+'J3-Recreation'!E30+'J3-PL'!E30</f>
        <v>13946822.481820431</v>
      </c>
      <c r="G30" s="3">
        <f t="shared" si="6"/>
        <v>26.67247385047822</v>
      </c>
      <c r="H30" s="4">
        <f t="shared" si="3"/>
        <v>-6.5528944876439343</v>
      </c>
      <c r="J30" s="7">
        <f>+'J3-Health'!J30+'J3-Edu'!J30+'J3-Recreation'!J30+'J3-PL'!J30</f>
        <v>391445</v>
      </c>
      <c r="L30" s="3">
        <f t="shared" si="7"/>
        <v>-2.5164321709480686</v>
      </c>
      <c r="M30" s="4">
        <f t="shared" si="4"/>
        <v>-1.8765149863008923</v>
      </c>
      <c r="O30" s="7">
        <f>+'J3-Health'!O30+'J3-Edu'!O30+'J3-Recreation'!O30+'J3-PL'!O30</f>
        <v>2814553.4346015071</v>
      </c>
      <c r="Q30" s="3">
        <f t="shared" si="8"/>
        <v>-0.52054335567967014</v>
      </c>
      <c r="R30" s="4">
        <f t="shared" si="5"/>
        <v>-1.7327675966669953</v>
      </c>
    </row>
    <row r="31" spans="1:18" ht="23.1" customHeight="1">
      <c r="C31" s="8">
        <v>3</v>
      </c>
      <c r="E31" s="7">
        <f>+'J3-Health'!E31+'J3-Edu'!E31+'J3-Recreation'!E31+'J3-PL'!E31</f>
        <v>12537997.217733279</v>
      </c>
      <c r="G31" s="3">
        <f t="shared" si="6"/>
        <v>-21.36096509549472</v>
      </c>
      <c r="H31" s="4">
        <f t="shared" si="3"/>
        <v>-10.101406724890516</v>
      </c>
      <c r="J31" s="7">
        <f>+'J3-Health'!J31+'J3-Edu'!J31+'J3-Recreation'!J31+'J3-PL'!J31</f>
        <v>387898</v>
      </c>
      <c r="L31" s="3">
        <f t="shared" si="7"/>
        <v>-4.0288780796769785</v>
      </c>
      <c r="M31" s="4">
        <f t="shared" si="4"/>
        <v>-0.90612985221423248</v>
      </c>
      <c r="O31" s="7">
        <f>+'J3-Health'!O31+'J3-Edu'!O31+'J3-Recreation'!O31+'J3-PL'!O31</f>
        <v>2788592.6468587322</v>
      </c>
      <c r="Q31" s="3">
        <f t="shared" si="8"/>
        <v>-4.1754568831545269</v>
      </c>
      <c r="R31" s="4">
        <f t="shared" si="5"/>
        <v>-0.92237679425868357</v>
      </c>
    </row>
    <row r="32" spans="1:18" ht="23.1" customHeight="1">
      <c r="C32" s="8">
        <v>4</v>
      </c>
      <c r="E32" s="7">
        <f>+'J3-Health'!E32+'J3-Edu'!E32+'J3-Recreation'!E32+'J3-PL'!E32</f>
        <v>16115031.801014839</v>
      </c>
      <c r="G32" s="3">
        <f t="shared" si="6"/>
        <v>3.68868771433144</v>
      </c>
      <c r="H32" s="4">
        <f t="shared" si="3"/>
        <v>28.529553174747345</v>
      </c>
      <c r="J32" s="7">
        <f>+'J3-Health'!J32+'J3-Edu'!J32+'J3-Recreation'!J32+'J3-PL'!J32</f>
        <v>392307</v>
      </c>
      <c r="L32" s="3">
        <f t="shared" si="7"/>
        <v>-2.6893282632475812</v>
      </c>
      <c r="M32" s="4">
        <f t="shared" si="4"/>
        <v>1.1366390133488613</v>
      </c>
      <c r="O32" s="7">
        <f>+'J3-Health'!O32+'J3-Edu'!O32+'J3-Recreation'!O32+'J3-PL'!O32</f>
        <v>2830119.419248342</v>
      </c>
      <c r="Q32" s="3">
        <f t="shared" si="8"/>
        <v>-1.0034448352655989</v>
      </c>
      <c r="R32" s="4">
        <f t="shared" si="5"/>
        <v>1.4891659574727933</v>
      </c>
    </row>
    <row r="33" spans="1:18" ht="23.1" customHeight="1">
      <c r="A33" s="8">
        <v>2022</v>
      </c>
      <c r="C33" s="8">
        <v>1</v>
      </c>
      <c r="E33" s="7">
        <f>+'J3-Health'!E33+'J3-Edu'!E33+'J3-Recreation'!E33+'J3-PL'!E33</f>
        <v>17015119.30881492</v>
      </c>
      <c r="G33" s="3">
        <f t="shared" si="6"/>
        <v>14.005441126731522</v>
      </c>
      <c r="H33" s="4">
        <f t="shared" si="3"/>
        <v>5.5853908258710394</v>
      </c>
      <c r="J33" s="7">
        <f>+'J3-Health'!J33+'J3-Edu'!J33+'J3-Recreation'!J33+'J3-PL'!J33</f>
        <v>394885</v>
      </c>
      <c r="L33" s="3">
        <f t="shared" si="7"/>
        <v>-1.0142104775011207</v>
      </c>
      <c r="M33" s="4">
        <f t="shared" si="4"/>
        <v>0.65713841455798949</v>
      </c>
      <c r="O33" s="7">
        <f>+'J3-Health'!O33+'J3-Edu'!O33+'J3-Recreation'!O33+'J3-PL'!O33</f>
        <v>2894806.8255681689</v>
      </c>
      <c r="Q33" s="3">
        <f t="shared" si="8"/>
        <v>1.0691968373083283</v>
      </c>
      <c r="R33" s="4">
        <f t="shared" si="5"/>
        <v>2.2856776247628163</v>
      </c>
    </row>
    <row r="34" spans="1:18" ht="23.1" customHeight="1">
      <c r="C34" s="8">
        <v>2</v>
      </c>
      <c r="E34" s="7">
        <f>+'J3-Health'!E34+'J3-Edu'!E34+'J3-Recreation'!E34+'J3-PL'!E34</f>
        <v>17278703.185392149</v>
      </c>
      <c r="G34" s="3">
        <f t="shared" si="6"/>
        <v>23.889891105409845</v>
      </c>
      <c r="H34" s="4">
        <f t="shared" si="3"/>
        <v>1.5491156529280126</v>
      </c>
      <c r="J34" s="7">
        <f>+'J3-Health'!J34+'J3-Edu'!J34+'J3-Recreation'!J34+'J3-PL'!J34</f>
        <v>394924</v>
      </c>
      <c r="L34" s="3">
        <f t="shared" si="7"/>
        <v>0.88875831853771903</v>
      </c>
      <c r="M34" s="4">
        <f t="shared" si="4"/>
        <v>9.876293097987876E-3</v>
      </c>
      <c r="O34" s="7">
        <f>+'J3-Health'!O34+'J3-Edu'!O34+'J3-Recreation'!O34+'J3-PL'!O34</f>
        <v>2913034.0015985151</v>
      </c>
      <c r="Q34" s="3">
        <f t="shared" si="8"/>
        <v>3.4989766328934913</v>
      </c>
      <c r="R34" s="4">
        <f t="shared" si="5"/>
        <v>0.62965085854282954</v>
      </c>
    </row>
    <row r="35" spans="1:18" ht="23.1" customHeight="1">
      <c r="C35" s="8">
        <v>3</v>
      </c>
      <c r="E35" s="7">
        <f>+'J3-Health'!E35+'J3-Edu'!E35+'J3-Recreation'!E35+'J3-PL'!E35</f>
        <v>18034536.694752891</v>
      </c>
      <c r="G35" s="3">
        <f t="shared" si="6"/>
        <v>43.839054847176939</v>
      </c>
      <c r="H35" s="4">
        <f t="shared" si="3"/>
        <v>4.3743647960788001</v>
      </c>
      <c r="J35" s="7">
        <f>+'J3-Health'!J35+'J3-Edu'!J35+'J3-Recreation'!J35+'J3-PL'!J35</f>
        <v>395476.84700000001</v>
      </c>
      <c r="L35" s="3">
        <f t="shared" si="7"/>
        <v>1.9538247168070066</v>
      </c>
      <c r="M35" s="4">
        <f t="shared" si="4"/>
        <v>0.13998820026130954</v>
      </c>
      <c r="O35" s="7">
        <f>+'J3-Health'!O35+'J3-Edu'!O35+'J3-Recreation'!O35+'J3-PL'!O35</f>
        <v>2930730.0038287416</v>
      </c>
      <c r="Q35" s="3">
        <f t="shared" si="8"/>
        <v>5.0971000418480905</v>
      </c>
      <c r="R35" s="4">
        <f t="shared" si="5"/>
        <v>0.60747667965825869</v>
      </c>
    </row>
    <row r="36" spans="1:18" ht="23.1" customHeight="1">
      <c r="C36" s="8">
        <v>4</v>
      </c>
      <c r="E36" s="7">
        <f>+'J3-Health'!E36+'J3-Edu'!E36+'J3-Recreation'!E36+'J3-PL'!E36</f>
        <v>18606389.38186216</v>
      </c>
      <c r="G36" s="3">
        <f t="shared" si="6"/>
        <v>15.459836577489284</v>
      </c>
      <c r="H36" s="4">
        <f t="shared" si="3"/>
        <v>3.1708753975124182</v>
      </c>
      <c r="J36" s="7">
        <f>+'J3-Health'!J36+'J3-Edu'!J36+'J3-Recreation'!J36+'J3-PL'!J36</f>
        <v>397541</v>
      </c>
      <c r="L36" s="3">
        <f t="shared" si="7"/>
        <v>1.3341592171437267</v>
      </c>
      <c r="M36" s="4">
        <f t="shared" si="4"/>
        <v>0.52194028946528359</v>
      </c>
      <c r="O36" s="7">
        <f>+'J3-Health'!O36+'J3-Edu'!O36+'J3-Recreation'!O36+'J3-PL'!O36</f>
        <v>2969484.472888818</v>
      </c>
      <c r="Q36" s="3">
        <f t="shared" si="8"/>
        <v>4.9243524033869335</v>
      </c>
      <c r="R36" s="4">
        <f t="shared" si="5"/>
        <v>1.3223486643070936</v>
      </c>
    </row>
    <row r="37" spans="1:18" ht="23.1" customHeight="1">
      <c r="A37" s="8">
        <v>2023</v>
      </c>
      <c r="C37" s="8">
        <v>1</v>
      </c>
      <c r="E37" s="7">
        <f>+'J3-Health'!E37+'J3-Edu'!E37+'J3-Recreation'!E37+'J3-PL'!E37</f>
        <v>18961227.275409907</v>
      </c>
      <c r="G37" s="3">
        <f t="shared" si="6"/>
        <v>11.437521719796461</v>
      </c>
      <c r="H37" s="4">
        <f t="shared" si="3"/>
        <v>1.907075501137534</v>
      </c>
      <c r="J37" s="7">
        <f>+'J3-Health'!J37+'J3-Edu'!J37+'J3-Recreation'!J37+'J3-PL'!J37</f>
        <v>399276.61813910212</v>
      </c>
      <c r="L37" s="3">
        <f t="shared" si="7"/>
        <v>1.1121258440057513</v>
      </c>
      <c r="M37" s="4">
        <f t="shared" si="4"/>
        <v>0.43658846234782001</v>
      </c>
      <c r="O37" s="7">
        <f>+'J3-Health'!O37+'J3-Edu'!O37+'J3-Recreation'!O37+'J3-PL'!O37</f>
        <v>3027445.9083508137</v>
      </c>
      <c r="Q37" s="3">
        <f t="shared" si="8"/>
        <v>4.5819666311105678</v>
      </c>
      <c r="R37" s="4">
        <f t="shared" si="5"/>
        <v>1.9519022911612893</v>
      </c>
    </row>
    <row r="38" spans="1:18" ht="23.1" customHeight="1">
      <c r="C38" s="8">
        <v>2</v>
      </c>
      <c r="E38" s="7">
        <f>+'J3-Health'!E38+'J3-Edu'!E38+'J3-Recreation'!E38+'J3-PL'!E38</f>
        <v>19427136.683924619</v>
      </c>
      <c r="G38" s="3">
        <f t="shared" si="6"/>
        <v>12.433997363579973</v>
      </c>
      <c r="H38" s="4">
        <f t="shared" si="3"/>
        <v>2.4571690521263401</v>
      </c>
      <c r="J38" s="7">
        <f>+'J3-Health'!J38+'J3-Edu'!J38+'J3-Recreation'!J38+'J3-PL'!J38</f>
        <v>399806</v>
      </c>
      <c r="L38" s="3">
        <f t="shared" si="7"/>
        <v>1.2361872157681031</v>
      </c>
      <c r="M38" s="4">
        <f t="shared" si="4"/>
        <v>0.13258523961787727</v>
      </c>
      <c r="O38" s="7">
        <f>+'J3-Health'!O38+'J3-Edu'!O38+'J3-Recreation'!O38+'J3-PL'!O38</f>
        <v>3057184.2551996489</v>
      </c>
      <c r="Q38" s="3">
        <f t="shared" si="8"/>
        <v>4.9484576397677449</v>
      </c>
      <c r="R38" s="4">
        <f t="shared" si="5"/>
        <v>0.98229159988643122</v>
      </c>
    </row>
    <row r="39" spans="1:18" ht="23.1" customHeight="1">
      <c r="C39" s="8">
        <v>3</v>
      </c>
      <c r="E39" s="7">
        <f>+'J3-Health'!E39+'J3-Edu'!E39+'J3-Recreation'!E39+'J3-PL'!E39</f>
        <v>20260619.039328128</v>
      </c>
      <c r="G39" s="3">
        <f t="shared" si="6"/>
        <v>12.343440711858777</v>
      </c>
      <c r="H39" s="4">
        <f t="shared" si="3"/>
        <v>4.2902995380332598</v>
      </c>
      <c r="J39" s="7">
        <f>+'J3-Health'!J39+'J3-Edu'!J39+'J3-Recreation'!J39+'J3-PL'!J39</f>
        <v>400240</v>
      </c>
      <c r="L39" s="3">
        <f t="shared" si="7"/>
        <v>1.2044075490467376</v>
      </c>
      <c r="M39" s="4">
        <f t="shared" si="4"/>
        <v>0.10855264803428799</v>
      </c>
      <c r="O39" s="7">
        <f>+'J3-Health'!O39+'J3-Edu'!O39+'J3-Recreation'!O39+'J3-PL'!O39</f>
        <v>3074880.1781816264</v>
      </c>
      <c r="Q39" s="3">
        <f t="shared" si="8"/>
        <v>4.9185757188333623</v>
      </c>
      <c r="R39" s="4">
        <f t="shared" si="5"/>
        <v>0.57883076402347466</v>
      </c>
    </row>
    <row r="40" spans="1:18" ht="23.1" customHeight="1">
      <c r="C40" s="8">
        <v>4</v>
      </c>
      <c r="E40" s="7">
        <f>+'J3-Health'!E40+'J3-Edu'!E40+'J3-Recreation'!E40+'J3-PL'!E40</f>
        <v>20903870.146274813</v>
      </c>
      <c r="G40" s="3">
        <f t="shared" si="6"/>
        <v>12.347805462204708</v>
      </c>
      <c r="H40" s="4">
        <f t="shared" si="3"/>
        <v>3.1748837767398008</v>
      </c>
      <c r="J40" s="7">
        <f>+'J3-Health'!J40+'J3-Edu'!J40+'J3-Recreation'!J40+'J3-PL'!J40</f>
        <v>402099</v>
      </c>
      <c r="L40" s="3">
        <f t="shared" si="7"/>
        <v>1.1465484063279074</v>
      </c>
      <c r="M40" s="4">
        <f t="shared" si="4"/>
        <v>0.46447131720968038</v>
      </c>
      <c r="O40" s="7">
        <f>+'J3-Health'!O40+'J3-Edu'!O40+'J3-Recreation'!O40+'J3-PL'!O40</f>
        <v>3144796.9516039896</v>
      </c>
      <c r="Q40" s="3">
        <f t="shared" si="8"/>
        <v>5.9038018321281749</v>
      </c>
      <c r="R40" s="4">
        <f t="shared" si="5"/>
        <v>2.2738048109474551</v>
      </c>
    </row>
    <row r="41" spans="1:18" ht="23.1" customHeight="1">
      <c r="A41" s="8">
        <v>2024</v>
      </c>
      <c r="C41" s="8">
        <v>1</v>
      </c>
      <c r="E41" s="7">
        <f>+'J3-Health'!E41+'J3-Edu'!E41+'J3-Recreation'!E41+'J3-PL'!E41</f>
        <v>21376642.083552193</v>
      </c>
      <c r="G41" s="3">
        <f t="shared" si="6"/>
        <v>12.738705006055939</v>
      </c>
      <c r="H41" s="4">
        <f t="shared" si="3"/>
        <v>2.2616478861051004</v>
      </c>
      <c r="J41" s="7">
        <f>+'J3-Health'!J41+'J3-Edu'!J41+'J3-Recreation'!J41+'J3-PL'!J41</f>
        <v>403039</v>
      </c>
      <c r="L41" s="3">
        <f t="shared" si="7"/>
        <v>0.94229957126794606</v>
      </c>
      <c r="M41" s="4">
        <f t="shared" si="4"/>
        <v>0.23377327474078946</v>
      </c>
      <c r="O41" s="7">
        <f>+'J3-Health'!O41+'J3-Edu'!O41+'J3-Recreation'!O41+'J3-PL'!O41</f>
        <v>3199361.389819202</v>
      </c>
      <c r="Q41" s="3">
        <f t="shared" si="8"/>
        <v>5.678564924783025</v>
      </c>
      <c r="R41" s="4">
        <f t="shared" si="5"/>
        <v>1.7350703099410669</v>
      </c>
    </row>
    <row r="42" spans="1:18" ht="23.1" customHeight="1">
      <c r="C42" s="8">
        <v>2</v>
      </c>
      <c r="E42" s="7">
        <f>+'J3-Health'!E42+'J3-Edu'!E42+'J3-Recreation'!E42+'J3-PL'!E42</f>
        <v>21836267.584466398</v>
      </c>
      <c r="G42" s="3">
        <f t="shared" si="6"/>
        <v>12.400854226424741</v>
      </c>
      <c r="H42" s="4">
        <f t="shared" si="3"/>
        <v>2.1501295625277583</v>
      </c>
      <c r="J42" s="7">
        <f>+'J3-Health'!J42+'J3-Edu'!J42+'J3-Recreation'!J42+'J3-PL'!J42</f>
        <v>404226.96587468107</v>
      </c>
      <c r="L42" s="3">
        <f t="shared" si="7"/>
        <v>1.1057777708891603</v>
      </c>
      <c r="M42" s="4">
        <f t="shared" si="4"/>
        <v>0.29475208966900368</v>
      </c>
      <c r="O42" s="7">
        <f>+'J3-Health'!O42+'J3-Edu'!O42+'J3-Recreation'!O42+'J3-PL'!O42</f>
        <v>3232459.2952354909</v>
      </c>
      <c r="Q42" s="3">
        <f t="shared" si="8"/>
        <v>5.7332180661906484</v>
      </c>
      <c r="R42" s="4">
        <f t="shared" si="5"/>
        <v>1.0345159981492102</v>
      </c>
    </row>
    <row r="43" spans="1:18" ht="23.1" customHeight="1">
      <c r="C43" s="8">
        <v>3</v>
      </c>
      <c r="E43" s="7">
        <f>+'J3-Health'!E43+'J3-Edu'!E43+'J3-Recreation'!E43+'J3-PL'!E43</f>
        <v>22735034.12757834</v>
      </c>
      <c r="G43" s="3">
        <f t="shared" si="6"/>
        <v>12.212929345579692</v>
      </c>
      <c r="H43" s="4">
        <f t="shared" si="3"/>
        <v>4.1159348301414544</v>
      </c>
      <c r="J43" s="7">
        <f>+'J3-Health'!J43+'J3-Edu'!J43+'J3-Recreation'!J43+'J3-PL'!J43</f>
        <v>405044.08336761198</v>
      </c>
      <c r="L43" s="3">
        <f t="shared" si="7"/>
        <v>1.2003006615060929</v>
      </c>
      <c r="M43" s="4">
        <f t="shared" si="4"/>
        <v>0.20214324177081355</v>
      </c>
      <c r="O43" s="7">
        <f>+'J3-Health'!O43+'J3-Edu'!O43+'J3-Recreation'!O43+'J3-PL'!O43</f>
        <v>3244015.4310251293</v>
      </c>
      <c r="Q43" s="3">
        <f t="shared" si="8"/>
        <v>5.5005477625968302</v>
      </c>
      <c r="R43" s="4">
        <f t="shared" si="5"/>
        <v>0.35750290209908275</v>
      </c>
    </row>
    <row r="44" spans="1:18" ht="23.1" customHeight="1">
      <c r="C44" s="8">
        <v>4</v>
      </c>
      <c r="E44" s="7">
        <f>+'J3-Health'!E44+'J3-Edu'!E44+'J3-Recreation'!E44+'J3-PL'!E44</f>
        <v>23629964.732209079</v>
      </c>
      <c r="G44" s="3">
        <f t="shared" si="6"/>
        <v>13.041099886568475</v>
      </c>
      <c r="H44" s="4">
        <f t="shared" si="3"/>
        <v>3.9363503903658392</v>
      </c>
      <c r="J44" s="7">
        <f>+'J3-Health'!J44+'J3-Edu'!J44+'J3-Recreation'!J44+'J3-PL'!J44</f>
        <v>407144</v>
      </c>
      <c r="L44" s="3">
        <f t="shared" si="7"/>
        <v>1.2546661394333247</v>
      </c>
      <c r="M44" s="4">
        <f t="shared" si="4"/>
        <v>0.51844150269495515</v>
      </c>
      <c r="O44" s="7">
        <f>+'J3-Health'!O44+'J3-Edu'!O44+'J3-Recreation'!O44+'J3-PL'!O44</f>
        <v>3288178.7312624501</v>
      </c>
      <c r="Q44" s="3">
        <f t="shared" si="8"/>
        <v>4.5593334598384549</v>
      </c>
      <c r="R44" s="4">
        <f t="shared" si="5"/>
        <v>1.3613776252403564</v>
      </c>
    </row>
    <row r="45" spans="1:18" ht="23.1" customHeight="1">
      <c r="A45" s="8">
        <v>2025</v>
      </c>
      <c r="C45" s="8" t="s">
        <v>20</v>
      </c>
      <c r="E45" s="7">
        <f>+'J3-Health'!E45+'J3-Edu'!E45+'J3-Recreation'!E45+'J3-PL'!E45</f>
        <v>23758825.137345888</v>
      </c>
      <c r="G45" s="3">
        <f t="shared" si="6"/>
        <v>11.143859940596634</v>
      </c>
      <c r="H45" s="4">
        <f t="shared" si="3"/>
        <v>0.54532626940895224</v>
      </c>
      <c r="J45" s="7">
        <f>+'J3-Health'!J45+'J3-Edu'!J45+'J3-Recreation'!J45+'J3-PL'!J45</f>
        <v>408160</v>
      </c>
      <c r="L45" s="3">
        <f t="shared" si="7"/>
        <v>1.2705966420123005</v>
      </c>
      <c r="M45" s="4">
        <f t="shared" si="4"/>
        <v>0.24954315917709025</v>
      </c>
      <c r="O45" s="7">
        <f>+'J3-Health'!O45+'J3-Edu'!O45+'J3-Recreation'!O45+'J3-PL'!O45</f>
        <v>3327432.2060955679</v>
      </c>
      <c r="Q45" s="3">
        <f t="shared" si="8"/>
        <v>4.0030118724287966</v>
      </c>
      <c r="R45" s="4">
        <f t="shared" si="5"/>
        <v>1.1937755834229513</v>
      </c>
    </row>
    <row r="46" spans="1:18" ht="23.1" customHeight="1" thickBot="1">
      <c r="A46" s="27"/>
      <c r="B46" s="23"/>
      <c r="C46" s="27" t="s">
        <v>19</v>
      </c>
      <c r="D46" s="23"/>
      <c r="E46" s="24">
        <f>+'J3-Health'!E46+'J3-Edu'!E46+'J3-Recreation'!E46+'J3-PL'!E46</f>
        <v>24622525.522806454</v>
      </c>
      <c r="F46" s="23"/>
      <c r="G46" s="32">
        <f t="shared" si="6"/>
        <v>12.759771914143926</v>
      </c>
      <c r="H46" s="33">
        <f t="shared" si="3"/>
        <v>3.6352823865138717</v>
      </c>
      <c r="I46" s="23"/>
      <c r="J46" s="24">
        <f>+'J3-Health'!J46+'J3-Edu'!J46+'J3-Recreation'!J46+'J3-PL'!J46</f>
        <v>410060</v>
      </c>
      <c r="K46" s="23"/>
      <c r="L46" s="32">
        <f t="shared" si="7"/>
        <v>1.4430096499616685</v>
      </c>
      <c r="M46" s="33">
        <f t="shared" si="4"/>
        <v>0.46550372402980322</v>
      </c>
      <c r="N46" s="23"/>
      <c r="O46" s="24">
        <f>+'J3-Health'!O46+'J3-Edu'!O46+'J3-Recreation'!O46+'J3-PL'!O46</f>
        <v>3370810.2423847998</v>
      </c>
      <c r="P46" s="25"/>
      <c r="Q46" s="32">
        <f t="shared" si="8"/>
        <v>4.2800522609281577</v>
      </c>
      <c r="R46" s="33">
        <f t="shared" si="5"/>
        <v>1.303648988242867</v>
      </c>
    </row>
  </sheetData>
  <sheetProtection algorithmName="SHA-512" hashValue="KmnsDJ2ZW7wGmj/5FvW5tGTq99VCIT+P1sAJpWc/xXLXYC1+lN2cBQZVJo69ZkPN/89MYhKSr7pUARi9ZvF0Pw==" saltValue="Xz87JOVzdUuAxI4jku4G+g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&amp;C&amp;"Arial,Bold"&amp;[16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5965-AAAA-421D-B0D9-F8F12E2C7E78}">
  <sheetPr>
    <tabColor rgb="FF00B0F0"/>
  </sheetPr>
  <dimension ref="A2:S46"/>
  <sheetViews>
    <sheetView view="pageBreakPreview" zoomScaleNormal="100" zoomScaleSheetLayoutView="10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122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123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0" t="s">
        <v>104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1" t="s">
        <v>105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34982090.518028066</v>
      </c>
      <c r="F14" s="5"/>
      <c r="G14" s="29"/>
      <c r="H14" s="5"/>
      <c r="I14" s="5"/>
      <c r="J14" s="34">
        <f>J24</f>
        <v>210092</v>
      </c>
      <c r="K14" s="5"/>
      <c r="L14" s="29"/>
      <c r="M14" s="5"/>
      <c r="N14" s="5"/>
      <c r="O14" s="34">
        <f>+O21+O22+O23+O24</f>
        <v>5198802.0206426606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27741718.546245553</v>
      </c>
      <c r="F15" s="5"/>
      <c r="G15" s="29">
        <f t="shared" ref="G15:G16" si="0">((E15/E14)-1)*100</f>
        <v>-20.697367894726526</v>
      </c>
      <c r="H15" s="5"/>
      <c r="I15" s="5"/>
      <c r="J15" s="34">
        <f>J28</f>
        <v>204290</v>
      </c>
      <c r="K15" s="5"/>
      <c r="L15" s="29">
        <f t="shared" ref="L15:L16" si="1">((J15/J14)-1)*100</f>
        <v>-2.7616472783352108</v>
      </c>
      <c r="M15" s="5"/>
      <c r="N15" s="5"/>
      <c r="O15" s="34">
        <f>+O25+O26+O27+O28</f>
        <v>4788247.8648947496</v>
      </c>
      <c r="P15" s="1"/>
      <c r="Q15" s="29">
        <f t="shared" ref="Q15:Q16" si="2">((O15/O14)-1)*100</f>
        <v>-7.8970915629743343</v>
      </c>
      <c r="R15" s="5"/>
    </row>
    <row r="16" spans="1:19" ht="23.1" customHeight="1">
      <c r="A16" s="8">
        <v>2021</v>
      </c>
      <c r="E16" s="34">
        <f>+E29+E30+E31+E32</f>
        <v>22592977.808039717</v>
      </c>
      <c r="F16" s="5"/>
      <c r="G16" s="29">
        <f t="shared" si="0"/>
        <v>-18.559559421752713</v>
      </c>
      <c r="H16" s="5"/>
      <c r="I16" s="5"/>
      <c r="J16" s="34">
        <f>J32</f>
        <v>160531</v>
      </c>
      <c r="K16" s="5"/>
      <c r="L16" s="29">
        <f t="shared" si="1"/>
        <v>-21.420040139018059</v>
      </c>
      <c r="M16" s="5"/>
      <c r="N16" s="5"/>
      <c r="O16" s="34">
        <f>+O29+O30+O31+O32</f>
        <v>5004742</v>
      </c>
      <c r="P16" s="1"/>
      <c r="Q16" s="29">
        <f t="shared" si="2"/>
        <v>4.5213644158333288</v>
      </c>
      <c r="R16" s="5"/>
    </row>
    <row r="17" spans="1:18" ht="23.1" customHeight="1">
      <c r="A17" s="8">
        <v>2022</v>
      </c>
      <c r="E17" s="34">
        <f>+E33+E34+E35+E36</f>
        <v>30994039.592076987</v>
      </c>
      <c r="F17" s="5"/>
      <c r="G17" s="29">
        <f>((E17/E16)-1)*100</f>
        <v>37.184393555451337</v>
      </c>
      <c r="H17" s="5"/>
      <c r="I17" s="5"/>
      <c r="J17" s="34">
        <f>J36</f>
        <v>163601</v>
      </c>
      <c r="K17" s="5"/>
      <c r="L17" s="29">
        <f>((J17/J16)-1)*100</f>
        <v>1.9124032118406964</v>
      </c>
      <c r="M17" s="5"/>
      <c r="N17" s="5"/>
      <c r="O17" s="34">
        <f>+O33+O34+O35+O36</f>
        <v>5106655.5788639998</v>
      </c>
      <c r="P17" s="1"/>
      <c r="Q17" s="29">
        <f>((O17/O16)-1)*100</f>
        <v>2.0363403121279822</v>
      </c>
      <c r="R17" s="5"/>
    </row>
    <row r="18" spans="1:18" ht="23.1" customHeight="1">
      <c r="A18" s="8">
        <v>2023</v>
      </c>
      <c r="E18" s="34">
        <f>+E37+E38+E39+E40</f>
        <v>36423155.581553526</v>
      </c>
      <c r="F18" s="5"/>
      <c r="G18" s="29">
        <f>((E18/E17)-1)*100</f>
        <v>17.516645332234738</v>
      </c>
      <c r="H18" s="5"/>
      <c r="I18" s="5"/>
      <c r="J18" s="34">
        <f>J40</f>
        <v>167968</v>
      </c>
      <c r="K18" s="5"/>
      <c r="L18" s="29">
        <f>((J18/J17)-1)*100</f>
        <v>2.66929908741389</v>
      </c>
      <c r="M18" s="5"/>
      <c r="N18" s="5"/>
      <c r="O18" s="34">
        <f>+O37+O38+O39+O40</f>
        <v>5357338.29014201</v>
      </c>
      <c r="P18" s="1"/>
      <c r="Q18" s="29">
        <f>((O18/O17)-1)*100</f>
        <v>4.908941035999459</v>
      </c>
      <c r="R18" s="5"/>
    </row>
    <row r="19" spans="1:18" ht="23.1" customHeight="1">
      <c r="A19" s="8">
        <v>2024</v>
      </c>
      <c r="E19" s="34">
        <f>+E41+E42+E43+E44</f>
        <v>40044312.243586563</v>
      </c>
      <c r="F19" s="5"/>
      <c r="G19" s="29">
        <f>((E19/E18)-1)*100</f>
        <v>9.9419081192047223</v>
      </c>
      <c r="H19" s="5"/>
      <c r="I19" s="5"/>
      <c r="J19" s="34">
        <f>J44</f>
        <v>170880</v>
      </c>
      <c r="K19" s="5"/>
      <c r="L19" s="29">
        <f>((J19/J18)-1)*100</f>
        <v>1.7336635549628499</v>
      </c>
      <c r="M19" s="5"/>
      <c r="N19" s="5"/>
      <c r="O19" s="34">
        <f>+O41+O42+O43+O44</f>
        <v>5497951.8476519696</v>
      </c>
      <c r="P19" s="1"/>
      <c r="Q19" s="29">
        <f>((O19/O18)-1)*100</f>
        <v>2.6246906559681316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8359602.5734178396</v>
      </c>
      <c r="G21" s="3">
        <f>(E21/E16-1)*100</f>
        <v>-62.999111297125808</v>
      </c>
      <c r="H21" s="4">
        <f>(E21/E19-1)*100</f>
        <v>-79.124119993453746</v>
      </c>
      <c r="J21" s="7">
        <v>209091</v>
      </c>
      <c r="L21" s="3">
        <f>(J21/J16-1)*100</f>
        <v>30.249609109766951</v>
      </c>
      <c r="M21" s="4">
        <f>(J21/J19-1)*100</f>
        <v>22.361306179775276</v>
      </c>
      <c r="O21" s="7">
        <v>1287670</v>
      </c>
      <c r="Q21" s="3">
        <f>(O21/O16-1)*100</f>
        <v>-74.271001382289043</v>
      </c>
      <c r="R21" s="4">
        <f>(O21/O19-1)*100</f>
        <v>-76.579096440251121</v>
      </c>
    </row>
    <row r="22" spans="1:18" ht="23.1" hidden="1" customHeight="1">
      <c r="C22" s="8">
        <v>2</v>
      </c>
      <c r="E22" s="7">
        <v>8888528.0448841006</v>
      </c>
      <c r="G22" s="3">
        <f>(E22/E17-1)*100</f>
        <v>-71.321814897738349</v>
      </c>
      <c r="H22" s="4">
        <f t="shared" ref="H22:H46" si="3">(E22/E21-1)*100</f>
        <v>6.3271604938272663</v>
      </c>
      <c r="J22" s="7">
        <v>209253</v>
      </c>
      <c r="L22" s="3">
        <f>(J22/J17-1)*100</f>
        <v>27.904474911522549</v>
      </c>
      <c r="M22" s="4">
        <f t="shared" ref="M22:M46" si="4">(J22/J21-1)*100</f>
        <v>7.747822718338071E-2</v>
      </c>
      <c r="O22" s="7">
        <v>1294140</v>
      </c>
      <c r="Q22" s="3">
        <f>(O22/O17-1)*100</f>
        <v>-74.657777874107438</v>
      </c>
      <c r="R22" s="4">
        <f t="shared" ref="R22:R46" si="5">(O22/O21-1)*100</f>
        <v>0.50245792788525812</v>
      </c>
    </row>
    <row r="23" spans="1:18" ht="23.1" hidden="1" customHeight="1">
      <c r="C23" s="8">
        <v>3</v>
      </c>
      <c r="E23" s="7">
        <v>8604168.1538383197</v>
      </c>
      <c r="G23" s="3">
        <f>(E23/E18-1)*100</f>
        <v>-76.377202863236022</v>
      </c>
      <c r="H23" s="4">
        <f t="shared" si="3"/>
        <v>-3.1991786447638781</v>
      </c>
      <c r="J23" s="7">
        <v>208962</v>
      </c>
      <c r="L23" s="3">
        <f>(J23/J18-1)*100</f>
        <v>24.405839207468084</v>
      </c>
      <c r="M23" s="4">
        <f t="shared" si="4"/>
        <v>-0.13906610657912211</v>
      </c>
      <c r="O23" s="7">
        <v>1288533</v>
      </c>
      <c r="Q23" s="3">
        <f>(O23/O18-1)*100</f>
        <v>-75.9482614273021</v>
      </c>
      <c r="R23" s="4">
        <f t="shared" si="5"/>
        <v>-0.43326069822430258</v>
      </c>
    </row>
    <row r="24" spans="1:18" ht="23.1" hidden="1" customHeight="1">
      <c r="C24" s="8">
        <v>4</v>
      </c>
      <c r="E24" s="7">
        <v>9129791.7458878104</v>
      </c>
      <c r="G24" s="3">
        <f>(E24/E19-1)*100</f>
        <v>-77.200777752525823</v>
      </c>
      <c r="H24" s="4">
        <f t="shared" si="3"/>
        <v>6.1089414182939894</v>
      </c>
      <c r="J24" s="7">
        <v>210092</v>
      </c>
      <c r="L24" s="3">
        <f>(J24/J19-1)*100</f>
        <v>22.94709737827716</v>
      </c>
      <c r="M24" s="4">
        <f t="shared" si="4"/>
        <v>0.5407681779462381</v>
      </c>
      <c r="O24" s="7">
        <v>1328459.0206426601</v>
      </c>
      <c r="Q24" s="3">
        <f>(O24/O19-1)*100</f>
        <v>-75.837201607904035</v>
      </c>
      <c r="R24" s="4">
        <f t="shared" si="5"/>
        <v>3.0985640757869692</v>
      </c>
    </row>
    <row r="25" spans="1:18" ht="23.1" customHeight="1">
      <c r="A25" s="8">
        <v>2020</v>
      </c>
      <c r="C25" s="8">
        <v>1</v>
      </c>
      <c r="E25" s="7">
        <v>8443198.5991520304</v>
      </c>
      <c r="G25" s="3">
        <f t="shared" ref="G25:G46" si="6">(E25/E21-1)*100</f>
        <v>1.0000000000001563</v>
      </c>
      <c r="H25" s="4">
        <f t="shared" si="3"/>
        <v>-7.5203593449437829</v>
      </c>
      <c r="J25" s="7">
        <v>196777</v>
      </c>
      <c r="L25" s="3">
        <f t="shared" ref="L25:L46" si="7">(J25/J21-1)*100</f>
        <v>-5.8893017872600932</v>
      </c>
      <c r="M25" s="4">
        <f t="shared" si="4"/>
        <v>-6.3376996744283431</v>
      </c>
      <c r="O25" s="7">
        <v>1304547</v>
      </c>
      <c r="Q25" s="3">
        <f t="shared" ref="Q25:Q46" si="8">(O25/O21-1)*100</f>
        <v>1.3106618931869152</v>
      </c>
      <c r="R25" s="4">
        <f t="shared" si="5"/>
        <v>-1.799981803811479</v>
      </c>
    </row>
    <row r="26" spans="1:18" ht="23.1" customHeight="1">
      <c r="C26" s="8">
        <v>2</v>
      </c>
      <c r="E26" s="7">
        <v>6391577.2583977804</v>
      </c>
      <c r="G26" s="3">
        <f t="shared" si="6"/>
        <v>-28.091836734693885</v>
      </c>
      <c r="H26" s="4">
        <f t="shared" si="3"/>
        <v>-24.299100828450236</v>
      </c>
      <c r="J26" s="7">
        <v>186939</v>
      </c>
      <c r="L26" s="3">
        <f t="shared" si="7"/>
        <v>-10.66364639933478</v>
      </c>
      <c r="M26" s="4">
        <f t="shared" si="4"/>
        <v>-4.9995680389476433</v>
      </c>
      <c r="O26" s="7">
        <v>924924</v>
      </c>
      <c r="Q26" s="3">
        <f t="shared" si="8"/>
        <v>-28.529834484677085</v>
      </c>
      <c r="R26" s="4">
        <f t="shared" si="5"/>
        <v>-29.099986432071823</v>
      </c>
    </row>
    <row r="27" spans="1:18" ht="23.1" customHeight="1">
      <c r="C27" s="8">
        <v>3</v>
      </c>
      <c r="E27" s="7">
        <v>7039586.2167443503</v>
      </c>
      <c r="G27" s="3">
        <f t="shared" si="6"/>
        <v>-18.184000000000111</v>
      </c>
      <c r="H27" s="4">
        <f t="shared" si="3"/>
        <v>10.138482758620526</v>
      </c>
      <c r="J27" s="7">
        <v>204495</v>
      </c>
      <c r="L27" s="3">
        <f t="shared" si="7"/>
        <v>-2.1377092485715066</v>
      </c>
      <c r="M27" s="4">
        <f t="shared" si="4"/>
        <v>9.3912987659075853</v>
      </c>
      <c r="O27" s="7">
        <v>1280667</v>
      </c>
      <c r="Q27" s="3">
        <f t="shared" si="8"/>
        <v>-0.61046166454409301</v>
      </c>
      <c r="R27" s="4">
        <f t="shared" si="5"/>
        <v>38.461862812512159</v>
      </c>
    </row>
    <row r="28" spans="1:18" ht="23.1" customHeight="1">
      <c r="C28" s="8">
        <v>4</v>
      </c>
      <c r="E28" s="7">
        <v>5867356.4719513897</v>
      </c>
      <c r="G28" s="3">
        <f t="shared" si="6"/>
        <v>-35.733950617283995</v>
      </c>
      <c r="H28" s="4">
        <f t="shared" si="3"/>
        <v>-16.651969429747115</v>
      </c>
      <c r="J28" s="7">
        <v>204290</v>
      </c>
      <c r="L28" s="3">
        <f t="shared" si="7"/>
        <v>-2.7616472783352108</v>
      </c>
      <c r="M28" s="4">
        <f t="shared" si="4"/>
        <v>-0.10024694980317328</v>
      </c>
      <c r="O28" s="7">
        <v>1278109.8648947501</v>
      </c>
      <c r="Q28" s="3">
        <f t="shared" si="8"/>
        <v>-3.7900420687085212</v>
      </c>
      <c r="R28" s="4">
        <f t="shared" si="5"/>
        <v>-0.19967213219751478</v>
      </c>
    </row>
    <row r="29" spans="1:18" ht="23.1" customHeight="1">
      <c r="A29" s="8">
        <v>2021</v>
      </c>
      <c r="C29" s="8">
        <v>1</v>
      </c>
      <c r="E29" s="7">
        <v>5203240.45222665</v>
      </c>
      <c r="G29" s="3">
        <f t="shared" si="6"/>
        <v>-38.373586844809935</v>
      </c>
      <c r="H29" s="4">
        <f t="shared" si="3"/>
        <v>-11.318828554213701</v>
      </c>
      <c r="J29" s="7">
        <v>203269</v>
      </c>
      <c r="L29" s="3">
        <f t="shared" si="7"/>
        <v>3.2991660610742102</v>
      </c>
      <c r="M29" s="4">
        <f t="shared" si="4"/>
        <v>-0.49977972490087286</v>
      </c>
      <c r="O29" s="7">
        <v>1264051</v>
      </c>
      <c r="Q29" s="3">
        <f t="shared" si="8"/>
        <v>-3.1042193190433109</v>
      </c>
      <c r="R29" s="4">
        <f t="shared" si="5"/>
        <v>-1.0999731150582837</v>
      </c>
    </row>
    <row r="30" spans="1:18" ht="23.1" customHeight="1">
      <c r="C30" s="8">
        <v>2</v>
      </c>
      <c r="E30" s="7">
        <v>6586619.20360249</v>
      </c>
      <c r="G30" s="3">
        <f t="shared" si="6"/>
        <v>3.051546391752491</v>
      </c>
      <c r="H30" s="4">
        <f t="shared" si="3"/>
        <v>26.586869549414025</v>
      </c>
      <c r="J30" s="7">
        <v>204959</v>
      </c>
      <c r="L30" s="3">
        <f t="shared" si="7"/>
        <v>9.6395080748265407</v>
      </c>
      <c r="M30" s="4">
        <f t="shared" si="4"/>
        <v>0.83141059384361782</v>
      </c>
      <c r="O30" s="7">
        <v>1265675</v>
      </c>
      <c r="Q30" s="3">
        <f t="shared" si="8"/>
        <v>36.840972879933908</v>
      </c>
      <c r="R30" s="4">
        <f t="shared" si="5"/>
        <v>0.12847582890247455</v>
      </c>
    </row>
    <row r="31" spans="1:18" ht="23.1" customHeight="1">
      <c r="C31" s="8">
        <v>3</v>
      </c>
      <c r="E31" s="7">
        <v>4907612.7676146096</v>
      </c>
      <c r="G31" s="3">
        <f t="shared" si="6"/>
        <v>-30.285493827160348</v>
      </c>
      <c r="H31" s="4">
        <f t="shared" si="3"/>
        <v>-25.491172088247694</v>
      </c>
      <c r="J31" s="7">
        <v>158941</v>
      </c>
      <c r="L31" s="3">
        <f t="shared" si="7"/>
        <v>-22.276339274798897</v>
      </c>
      <c r="M31" s="4">
        <f t="shared" si="4"/>
        <v>-22.452295337116201</v>
      </c>
      <c r="O31" s="7">
        <v>1230127</v>
      </c>
      <c r="Q31" s="3">
        <f t="shared" si="8"/>
        <v>-3.9463810654916553</v>
      </c>
      <c r="R31" s="4">
        <f t="shared" si="5"/>
        <v>-2.8086199063740658</v>
      </c>
    </row>
    <row r="32" spans="1:18" ht="23.1" customHeight="1">
      <c r="C32" s="8">
        <v>4</v>
      </c>
      <c r="E32" s="7">
        <v>5895505.3845959697</v>
      </c>
      <c r="G32" s="3">
        <f t="shared" si="6"/>
        <v>0.47975460122704483</v>
      </c>
      <c r="H32" s="4">
        <f t="shared" si="3"/>
        <v>20.129799634976784</v>
      </c>
      <c r="J32" s="7">
        <v>160531</v>
      </c>
      <c r="L32" s="3">
        <f t="shared" si="7"/>
        <v>-21.420040139018059</v>
      </c>
      <c r="M32" s="4">
        <f t="shared" si="4"/>
        <v>1.000371206925843</v>
      </c>
      <c r="O32" s="7">
        <v>1244889</v>
      </c>
      <c r="Q32" s="3">
        <f t="shared" si="8"/>
        <v>-2.5992182524532614</v>
      </c>
      <c r="R32" s="4">
        <f t="shared" si="5"/>
        <v>1.2000386951916298</v>
      </c>
    </row>
    <row r="33" spans="1:18" ht="23.1" customHeight="1">
      <c r="A33" s="8">
        <v>2022</v>
      </c>
      <c r="C33" s="8">
        <v>1</v>
      </c>
      <c r="E33" s="7">
        <v>5998374.6569395</v>
      </c>
      <c r="G33" s="3">
        <f t="shared" si="6"/>
        <v>15.281519507186792</v>
      </c>
      <c r="H33" s="4">
        <f t="shared" si="3"/>
        <v>1.7448762342294089</v>
      </c>
      <c r="J33" s="7">
        <v>161174</v>
      </c>
      <c r="L33" s="3">
        <f t="shared" si="7"/>
        <v>-20.709011211744045</v>
      </c>
      <c r="M33" s="4">
        <f t="shared" si="4"/>
        <v>0.40054568899465792</v>
      </c>
      <c r="O33" s="7">
        <v>1251114</v>
      </c>
      <c r="Q33" s="3">
        <f t="shared" si="8"/>
        <v>-1.0234555409552315</v>
      </c>
      <c r="R33" s="4">
        <f t="shared" si="5"/>
        <v>0.5000445822880506</v>
      </c>
    </row>
    <row r="34" spans="1:18" ht="23.1" customHeight="1">
      <c r="C34" s="8">
        <v>2</v>
      </c>
      <c r="E34" s="7">
        <v>8084467.6997496001</v>
      </c>
      <c r="G34" s="3">
        <f t="shared" si="6"/>
        <v>22.740778688524689</v>
      </c>
      <c r="H34" s="4">
        <f t="shared" si="3"/>
        <v>34.777638312350255</v>
      </c>
      <c r="J34" s="7">
        <v>162786</v>
      </c>
      <c r="L34" s="3">
        <f t="shared" si="7"/>
        <v>-20.57631038402803</v>
      </c>
      <c r="M34" s="4">
        <f t="shared" si="4"/>
        <v>1.0001613163413525</v>
      </c>
      <c r="O34" s="7">
        <v>1269881</v>
      </c>
      <c r="Q34" s="3">
        <f t="shared" si="8"/>
        <v>0.33231279751910758</v>
      </c>
      <c r="R34" s="4">
        <f t="shared" si="5"/>
        <v>1.5000231793425689</v>
      </c>
    </row>
    <row r="35" spans="1:18" ht="23.1" customHeight="1">
      <c r="C35" s="8">
        <v>3</v>
      </c>
      <c r="E35" s="7">
        <v>8323271.3498498201</v>
      </c>
      <c r="G35" s="3">
        <f t="shared" si="6"/>
        <v>69.599186895412359</v>
      </c>
      <c r="H35" s="4">
        <f t="shared" si="3"/>
        <v>2.9538574334042611</v>
      </c>
      <c r="J35" s="7">
        <v>162949</v>
      </c>
      <c r="L35" s="3">
        <f t="shared" si="7"/>
        <v>2.5216904385904293</v>
      </c>
      <c r="M35" s="4">
        <f t="shared" si="4"/>
        <v>0.10013146093643677</v>
      </c>
      <c r="O35" s="7">
        <v>1285119.5719999999</v>
      </c>
      <c r="Q35" s="3">
        <f t="shared" si="8"/>
        <v>4.4704792269415927</v>
      </c>
      <c r="R35" s="4">
        <f t="shared" si="5"/>
        <v>1.2000000000000011</v>
      </c>
    </row>
    <row r="36" spans="1:18" ht="23.1" customHeight="1">
      <c r="C36" s="8">
        <v>4</v>
      </c>
      <c r="E36" s="7">
        <v>8587925.8855380695</v>
      </c>
      <c r="G36" s="3">
        <f t="shared" si="6"/>
        <v>45.669036415045468</v>
      </c>
      <c r="H36" s="4">
        <f t="shared" si="3"/>
        <v>3.1796937113317103</v>
      </c>
      <c r="J36" s="7">
        <v>163601</v>
      </c>
      <c r="L36" s="3">
        <f t="shared" si="7"/>
        <v>1.9124032118406964</v>
      </c>
      <c r="M36" s="4">
        <f t="shared" si="4"/>
        <v>0.40012519254490897</v>
      </c>
      <c r="O36" s="7">
        <v>1300541.0068640001</v>
      </c>
      <c r="Q36" s="3">
        <f t="shared" si="8"/>
        <v>4.4704392812531912</v>
      </c>
      <c r="R36" s="4">
        <f t="shared" si="5"/>
        <v>1.2000000000000233</v>
      </c>
    </row>
    <row r="37" spans="1:18" ht="23.1" customHeight="1">
      <c r="A37" s="8">
        <v>2023</v>
      </c>
      <c r="C37" s="8">
        <v>1</v>
      </c>
      <c r="E37" s="7">
        <v>8822635.2266682293</v>
      </c>
      <c r="G37" s="3">
        <f t="shared" si="6"/>
        <v>47.083764040336362</v>
      </c>
      <c r="H37" s="4">
        <f t="shared" si="3"/>
        <v>2.7330154481818081</v>
      </c>
      <c r="J37" s="7">
        <v>164582</v>
      </c>
      <c r="L37" s="3">
        <f t="shared" si="7"/>
        <v>2.1144849665578835</v>
      </c>
      <c r="M37" s="4">
        <f t="shared" si="4"/>
        <v>0.59962958661621268</v>
      </c>
      <c r="O37" s="7">
        <v>1317448.0399532299</v>
      </c>
      <c r="Q37" s="3">
        <f t="shared" si="8"/>
        <v>5.3019980555912616</v>
      </c>
      <c r="R37" s="4">
        <f t="shared" si="5"/>
        <v>1.2999999999998346</v>
      </c>
    </row>
    <row r="38" spans="1:18" ht="23.1" customHeight="1">
      <c r="C38" s="8">
        <v>2</v>
      </c>
      <c r="E38" s="7">
        <v>9024485.9656355791</v>
      </c>
      <c r="G38" s="3">
        <f t="shared" si="6"/>
        <v>11.627460221222652</v>
      </c>
      <c r="H38" s="4">
        <f t="shared" si="3"/>
        <v>2.287873563640197</v>
      </c>
      <c r="J38" s="7">
        <v>166393</v>
      </c>
      <c r="L38" s="3">
        <f t="shared" si="7"/>
        <v>2.2157925128696521</v>
      </c>
      <c r="M38" s="4">
        <f t="shared" si="4"/>
        <v>1.1003633447157046</v>
      </c>
      <c r="O38" s="7">
        <v>1338527.2086400001</v>
      </c>
      <c r="Q38" s="3">
        <f t="shared" si="8"/>
        <v>5.4057197989417993</v>
      </c>
      <c r="R38" s="4">
        <f t="shared" si="5"/>
        <v>1.6000000036068496</v>
      </c>
    </row>
    <row r="39" spans="1:18" ht="23.1" customHeight="1">
      <c r="C39" s="8">
        <v>3</v>
      </c>
      <c r="E39" s="7">
        <v>9182616.0305314809</v>
      </c>
      <c r="G39" s="3">
        <f t="shared" si="6"/>
        <v>10.324602485742185</v>
      </c>
      <c r="H39" s="4">
        <f t="shared" si="3"/>
        <v>1.752233484522514</v>
      </c>
      <c r="J39" s="7">
        <v>167614</v>
      </c>
      <c r="L39" s="3">
        <f t="shared" si="7"/>
        <v>2.8628589313220765</v>
      </c>
      <c r="M39" s="4">
        <f t="shared" si="4"/>
        <v>0.73380490765837525</v>
      </c>
      <c r="O39" s="7">
        <v>1348793.21028</v>
      </c>
      <c r="Q39" s="3">
        <f t="shared" si="8"/>
        <v>4.9546859037331803</v>
      </c>
      <c r="R39" s="4">
        <f t="shared" si="5"/>
        <v>0.76696249233743075</v>
      </c>
    </row>
    <row r="40" spans="1:18" ht="23.1" customHeight="1">
      <c r="C40" s="8">
        <v>4</v>
      </c>
      <c r="E40" s="7">
        <v>9393418.3587182406</v>
      </c>
      <c r="G40" s="3">
        <f t="shared" si="6"/>
        <v>9.3793598584334337</v>
      </c>
      <c r="H40" s="4">
        <f t="shared" si="3"/>
        <v>2.2956674599684757</v>
      </c>
      <c r="J40" s="7">
        <v>167968</v>
      </c>
      <c r="L40" s="3">
        <f t="shared" si="7"/>
        <v>2.66929908741389</v>
      </c>
      <c r="M40" s="4">
        <f t="shared" si="4"/>
        <v>0.21119954180437439</v>
      </c>
      <c r="O40" s="7">
        <v>1352569.8312687799</v>
      </c>
      <c r="Q40" s="3">
        <f t="shared" si="8"/>
        <v>4.0005523955170874</v>
      </c>
      <c r="R40" s="4">
        <f t="shared" si="5"/>
        <v>0.27999999999970271</v>
      </c>
    </row>
    <row r="41" spans="1:18" ht="23.1" customHeight="1">
      <c r="A41" s="8">
        <v>2024</v>
      </c>
      <c r="C41" s="8">
        <v>1</v>
      </c>
      <c r="E41" s="7">
        <v>9631240.1851578094</v>
      </c>
      <c r="G41" s="3">
        <f t="shared" si="6"/>
        <v>9.1651183316001195</v>
      </c>
      <c r="H41" s="4">
        <f t="shared" si="3"/>
        <v>2.5317921267590693</v>
      </c>
      <c r="J41" s="7">
        <v>168526</v>
      </c>
      <c r="L41" s="3">
        <f t="shared" si="7"/>
        <v>2.3963738440412774</v>
      </c>
      <c r="M41" s="4">
        <f t="shared" si="4"/>
        <v>0.33220613450180014</v>
      </c>
      <c r="O41" s="7">
        <v>1362037.8200876701</v>
      </c>
      <c r="Q41" s="3">
        <f t="shared" si="8"/>
        <v>3.384557021013368</v>
      </c>
      <c r="R41" s="4">
        <f t="shared" si="5"/>
        <v>0.70000000000065565</v>
      </c>
    </row>
    <row r="42" spans="1:18" ht="23.1" customHeight="1">
      <c r="C42" s="8">
        <v>2</v>
      </c>
      <c r="E42" s="7">
        <v>9950997.3593050502</v>
      </c>
      <c r="G42" s="3">
        <f t="shared" si="6"/>
        <v>10.266638977527819</v>
      </c>
      <c r="H42" s="4">
        <f t="shared" si="3"/>
        <v>3.3200000000000118</v>
      </c>
      <c r="J42" s="7">
        <v>169031</v>
      </c>
      <c r="L42" s="3">
        <f t="shared" si="7"/>
        <v>1.5854032321071188</v>
      </c>
      <c r="M42" s="4">
        <f t="shared" si="4"/>
        <v>0.29965702621554957</v>
      </c>
      <c r="O42" s="7">
        <v>1368848.0091881</v>
      </c>
      <c r="Q42" s="3">
        <f t="shared" si="8"/>
        <v>2.2652360260130289</v>
      </c>
      <c r="R42" s="4">
        <f t="shared" si="5"/>
        <v>0.49999999999936762</v>
      </c>
    </row>
    <row r="43" spans="1:18" ht="23.1" customHeight="1">
      <c r="C43" s="8">
        <v>3</v>
      </c>
      <c r="E43" s="7">
        <v>10141695.003911801</v>
      </c>
      <c r="G43" s="3">
        <f t="shared" si="6"/>
        <v>10.444506992249881</v>
      </c>
      <c r="H43" s="4">
        <f t="shared" si="3"/>
        <v>1.9163671511623015</v>
      </c>
      <c r="J43" s="7">
        <v>170392</v>
      </c>
      <c r="L43" s="3">
        <f t="shared" si="7"/>
        <v>1.6573794551767662</v>
      </c>
      <c r="M43" s="4">
        <f t="shared" si="4"/>
        <v>0.80517774846033952</v>
      </c>
      <c r="O43" s="7">
        <v>1381908.0091881</v>
      </c>
      <c r="Q43" s="3">
        <f t="shared" si="8"/>
        <v>2.4551427643401125</v>
      </c>
      <c r="R43" s="4">
        <f t="shared" si="5"/>
        <v>0.9540869338551472</v>
      </c>
    </row>
    <row r="44" spans="1:18" ht="23.1" customHeight="1">
      <c r="C44" s="8">
        <v>4</v>
      </c>
      <c r="E44" s="7">
        <v>10320379.6952119</v>
      </c>
      <c r="G44" s="3">
        <f t="shared" si="6"/>
        <v>9.8682002769878263</v>
      </c>
      <c r="H44" s="4">
        <f t="shared" si="3"/>
        <v>1.7618819263562679</v>
      </c>
      <c r="J44" s="7">
        <v>170880</v>
      </c>
      <c r="L44" s="3">
        <f t="shared" si="7"/>
        <v>1.7336635549628499</v>
      </c>
      <c r="M44" s="4">
        <f t="shared" si="4"/>
        <v>0.28639842246114267</v>
      </c>
      <c r="O44" s="7">
        <v>1385158.0091881</v>
      </c>
      <c r="Q44" s="3">
        <f t="shared" si="8"/>
        <v>2.4093527125879088</v>
      </c>
      <c r="R44" s="4">
        <f t="shared" si="5"/>
        <v>0.2351820800220672</v>
      </c>
    </row>
    <row r="45" spans="1:18" ht="23.1" customHeight="1">
      <c r="A45" s="8">
        <v>2025</v>
      </c>
      <c r="C45" s="8" t="s">
        <v>20</v>
      </c>
      <c r="E45" s="7">
        <v>10535386.556420762</v>
      </c>
      <c r="G45" s="3">
        <f t="shared" si="6"/>
        <v>9.3876422338245114</v>
      </c>
      <c r="H45" s="4">
        <f t="shared" si="3"/>
        <v>2.0833231679316278</v>
      </c>
      <c r="J45" s="7">
        <v>170999</v>
      </c>
      <c r="L45" s="3">
        <f t="shared" si="7"/>
        <v>1.4674293580812403</v>
      </c>
      <c r="M45" s="4">
        <f t="shared" si="4"/>
        <v>6.9639513108610274E-2</v>
      </c>
      <c r="O45" s="7">
        <v>1393797.8874410065</v>
      </c>
      <c r="Q45" s="3">
        <f t="shared" si="8"/>
        <v>2.331805100044293</v>
      </c>
      <c r="R45" s="4">
        <f t="shared" si="5"/>
        <v>0.62374676358913916</v>
      </c>
    </row>
    <row r="46" spans="1:18" ht="23.1" customHeight="1" thickBot="1">
      <c r="A46" s="27"/>
      <c r="B46" s="23"/>
      <c r="C46" s="27" t="s">
        <v>19</v>
      </c>
      <c r="D46" s="23"/>
      <c r="E46" s="24">
        <v>10965863.918762194</v>
      </c>
      <c r="F46" s="23"/>
      <c r="G46" s="32">
        <f t="shared" si="6"/>
        <v>10.198641631716999</v>
      </c>
      <c r="H46" s="33">
        <f t="shared" si="3"/>
        <v>4.0860139306334142</v>
      </c>
      <c r="I46" s="23"/>
      <c r="J46" s="24">
        <v>171806</v>
      </c>
      <c r="K46" s="23"/>
      <c r="L46" s="32">
        <f t="shared" si="7"/>
        <v>1.6417106921215563</v>
      </c>
      <c r="M46" s="33">
        <f t="shared" si="4"/>
        <v>0.47193258440108021</v>
      </c>
      <c r="N46" s="23"/>
      <c r="O46" s="24">
        <v>1403309.9748725898</v>
      </c>
      <c r="P46" s="25"/>
      <c r="Q46" s="32">
        <f t="shared" si="8"/>
        <v>2.5175889107608151</v>
      </c>
      <c r="R46" s="33">
        <f t="shared" si="5"/>
        <v>0.68245816106433654</v>
      </c>
    </row>
  </sheetData>
  <sheetProtection algorithmName="SHA-512" hashValue="Wcy6yQy8JbfqEp90cXpQvqHwDarECi+jHU8aMYLxkldyDGE7fYDJofVTxKLe6nmqSEFasf0veL0fDabI9TltTQ==" saltValue="fRJ9pQM0z7Umq+3XvZXuI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&amp;C&amp;"Arial,Bold"&amp;[52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5B6D-62F0-41A6-AA66-0F996EEF173B}">
  <sheetPr>
    <tabColor rgb="FF00B050"/>
  </sheetPr>
  <dimension ref="A2:S43"/>
  <sheetViews>
    <sheetView view="pageBreakPreview" topLeftCell="A7" zoomScale="120" zoomScaleNormal="100" zoomScaleSheetLayoutView="120" workbookViewId="0">
      <selection activeCell="K12" sqref="K12"/>
    </sheetView>
  </sheetViews>
  <sheetFormatPr defaultColWidth="9.109375" defaultRowHeight="23.1" customHeight="1"/>
  <cols>
    <col min="1" max="1" width="17.33203125" style="8" customWidth="1"/>
    <col min="2" max="2" width="0.33203125" style="6" customWidth="1"/>
    <col min="3" max="3" width="18.5546875" style="8" customWidth="1"/>
    <col min="4" max="4" width="0.33203125" style="6" customWidth="1"/>
    <col min="5" max="5" width="30.6640625" style="7" customWidth="1"/>
    <col min="6" max="6" width="0.33203125" style="7" customWidth="1"/>
    <col min="7" max="8" width="15.6640625" style="2" customWidth="1"/>
    <col min="9" max="9" width="0.33203125" style="2" customWidth="1"/>
    <col min="10" max="16384" width="9.109375" style="2"/>
  </cols>
  <sheetData>
    <row r="2" spans="1:9" ht="13.5" customHeight="1">
      <c r="A2" s="65" t="s">
        <v>106</v>
      </c>
      <c r="B2" s="65"/>
      <c r="C2" s="65"/>
      <c r="D2" s="65"/>
      <c r="E2" s="65"/>
      <c r="F2" s="65"/>
      <c r="G2" s="65"/>
      <c r="H2" s="65"/>
    </row>
    <row r="3" spans="1:9" ht="13.5" customHeight="1">
      <c r="A3" s="66" t="s">
        <v>130</v>
      </c>
      <c r="B3" s="66"/>
      <c r="C3" s="66"/>
      <c r="D3" s="66"/>
      <c r="E3" s="66"/>
      <c r="F3" s="66"/>
      <c r="G3" s="66"/>
      <c r="H3" s="66"/>
    </row>
    <row r="4" spans="1:9" ht="23.1" customHeight="1" thickBot="1"/>
    <row r="5" spans="1:9" ht="23.1" customHeight="1">
      <c r="A5" s="26"/>
      <c r="B5" s="20"/>
      <c r="C5" s="26"/>
      <c r="D5" s="20"/>
      <c r="E5" s="21"/>
      <c r="F5" s="21"/>
      <c r="G5" s="22"/>
      <c r="H5" s="22"/>
    </row>
    <row r="6" spans="1:9" ht="13.5" customHeight="1">
      <c r="A6" s="15" t="s">
        <v>2</v>
      </c>
      <c r="B6" s="13"/>
      <c r="C6" s="15" t="s">
        <v>3</v>
      </c>
      <c r="D6" s="12"/>
      <c r="E6" s="14" t="s">
        <v>107</v>
      </c>
      <c r="F6" s="14"/>
      <c r="G6" s="16" t="s">
        <v>5</v>
      </c>
      <c r="H6" s="16" t="s">
        <v>6</v>
      </c>
      <c r="I6" s="1"/>
    </row>
    <row r="7" spans="1:9" ht="13.5" customHeight="1">
      <c r="A7" s="49" t="s">
        <v>9</v>
      </c>
      <c r="B7" s="13"/>
      <c r="C7" s="49" t="s">
        <v>10</v>
      </c>
      <c r="D7" s="12"/>
      <c r="E7" s="17" t="s">
        <v>108</v>
      </c>
      <c r="F7" s="17"/>
      <c r="G7" s="64" t="s">
        <v>15</v>
      </c>
      <c r="H7" s="64"/>
      <c r="I7" s="1"/>
    </row>
    <row r="8" spans="1:9" ht="13.5" customHeight="1">
      <c r="A8" s="18"/>
      <c r="B8" s="13"/>
      <c r="C8" s="18"/>
      <c r="D8" s="12"/>
      <c r="E8" s="39" t="s">
        <v>109</v>
      </c>
      <c r="F8" s="39"/>
      <c r="G8" s="19"/>
      <c r="H8" s="19"/>
      <c r="I8" s="1"/>
    </row>
    <row r="9" spans="1:9" ht="13.5" customHeight="1">
      <c r="A9" s="15"/>
      <c r="B9" s="13"/>
      <c r="C9" s="15"/>
      <c r="D9" s="12"/>
      <c r="E9" s="17" t="s">
        <v>110</v>
      </c>
      <c r="F9" s="17"/>
      <c r="I9" s="1"/>
    </row>
    <row r="10" spans="1:9" ht="23.1" customHeight="1" thickBot="1">
      <c r="A10" s="27"/>
      <c r="B10" s="23"/>
      <c r="C10" s="27"/>
      <c r="D10" s="23"/>
      <c r="E10" s="24"/>
      <c r="F10" s="24"/>
      <c r="G10" s="25"/>
      <c r="H10" s="25"/>
    </row>
    <row r="12" spans="1:9" ht="23.1" customHeight="1">
      <c r="A12" s="44" t="s">
        <v>114</v>
      </c>
      <c r="E12" s="34">
        <f>+E19+E20+E21+E22</f>
        <v>920158.32185460266</v>
      </c>
      <c r="F12" s="34"/>
      <c r="G12" s="43"/>
      <c r="H12" s="5"/>
    </row>
    <row r="13" spans="1:9" ht="23.1" customHeight="1">
      <c r="A13" s="44" t="s">
        <v>115</v>
      </c>
      <c r="E13" s="34">
        <f>+E23+E24+E25+E26</f>
        <v>1064721.7970949197</v>
      </c>
      <c r="F13" s="34"/>
      <c r="G13" s="43">
        <f>(E13/E12-1)*100</f>
        <v>15.710717580529575</v>
      </c>
      <c r="H13" s="5"/>
    </row>
    <row r="14" spans="1:9" ht="23.1" customHeight="1">
      <c r="A14" s="44" t="s">
        <v>116</v>
      </c>
      <c r="E14" s="34">
        <f>+E27+E28+E29+E30</f>
        <v>1128875.5611150842</v>
      </c>
      <c r="F14" s="34"/>
      <c r="G14" s="43">
        <f t="shared" ref="G14:G16" si="0">(E14/E13-1)*100</f>
        <v>6.025401583325074</v>
      </c>
      <c r="H14" s="5"/>
    </row>
    <row r="15" spans="1:9" ht="23.1" customHeight="1">
      <c r="A15" s="44" t="s">
        <v>117</v>
      </c>
      <c r="E15" s="34">
        <f>+E31+E32+E33+E34</f>
        <v>1184121.5299999998</v>
      </c>
      <c r="F15" s="34"/>
      <c r="G15" s="43">
        <f t="shared" si="0"/>
        <v>4.8938936042113079</v>
      </c>
      <c r="H15" s="5"/>
    </row>
    <row r="16" spans="1:9" ht="23.1" customHeight="1">
      <c r="A16" s="44" t="s">
        <v>118</v>
      </c>
      <c r="E16" s="34">
        <f>+E35+E36+E37+E38</f>
        <v>1230643.4489904242</v>
      </c>
      <c r="F16" s="34"/>
      <c r="G16" s="43">
        <f t="shared" si="0"/>
        <v>3.9288128635262876</v>
      </c>
      <c r="H16" s="5"/>
    </row>
    <row r="17" spans="1:19" ht="23.1" customHeight="1">
      <c r="G17" s="6"/>
      <c r="H17" s="6"/>
      <c r="S17" s="2" t="s">
        <v>129</v>
      </c>
    </row>
    <row r="18" spans="1:19" ht="23.1" customHeight="1">
      <c r="G18" s="3"/>
      <c r="H18" s="4"/>
    </row>
    <row r="19" spans="1:19" ht="23.1" customHeight="1">
      <c r="A19" s="44" t="s">
        <v>114</v>
      </c>
      <c r="C19" s="8">
        <v>1</v>
      </c>
      <c r="E19" s="7">
        <v>201069.61789779086</v>
      </c>
      <c r="G19" s="40" t="s">
        <v>113</v>
      </c>
      <c r="H19" s="40" t="s">
        <v>113</v>
      </c>
    </row>
    <row r="20" spans="1:19" ht="23.1" customHeight="1">
      <c r="A20" s="45"/>
      <c r="C20" s="8">
        <v>2</v>
      </c>
      <c r="E20" s="7">
        <v>222661.71430517267</v>
      </c>
      <c r="G20" s="40" t="s">
        <v>113</v>
      </c>
      <c r="H20" s="41">
        <f t="shared" ref="H20:H39" si="1">(E20/E19-1)*100</f>
        <v>10.738617118354332</v>
      </c>
    </row>
    <row r="21" spans="1:19" ht="23.1" customHeight="1">
      <c r="A21" s="45"/>
      <c r="C21" s="8">
        <v>3</v>
      </c>
      <c r="E21" s="7">
        <v>244497.88476178324</v>
      </c>
      <c r="G21" s="40" t="s">
        <v>113</v>
      </c>
      <c r="H21" s="41">
        <f t="shared" si="1"/>
        <v>9.8068814949850989</v>
      </c>
    </row>
    <row r="22" spans="1:19" ht="23.1" customHeight="1">
      <c r="A22" s="45"/>
      <c r="C22" s="8">
        <v>4</v>
      </c>
      <c r="E22" s="7">
        <v>251929.10488985584</v>
      </c>
      <c r="G22" s="40" t="s">
        <v>113</v>
      </c>
      <c r="H22" s="41">
        <f t="shared" si="1"/>
        <v>3.0393801301442425</v>
      </c>
    </row>
    <row r="23" spans="1:19" ht="23.1" customHeight="1">
      <c r="A23" s="44" t="s">
        <v>115</v>
      </c>
      <c r="C23" s="8">
        <v>1</v>
      </c>
      <c r="E23" s="7">
        <v>248395.34536077309</v>
      </c>
      <c r="G23" s="41">
        <f t="shared" ref="G23:G39" si="2">(E23/E19-1)*100</f>
        <v>23.536985824998769</v>
      </c>
      <c r="H23" s="42">
        <f t="shared" si="1"/>
        <v>-1.4026801431409552</v>
      </c>
    </row>
    <row r="24" spans="1:19" ht="23.1" customHeight="1">
      <c r="A24" s="46"/>
      <c r="C24" s="8">
        <v>2</v>
      </c>
      <c r="E24" s="7">
        <v>261001.70730296389</v>
      </c>
      <c r="G24" s="41">
        <f t="shared" si="2"/>
        <v>17.21894269853852</v>
      </c>
      <c r="H24" s="41">
        <f t="shared" si="1"/>
        <v>5.0751200365212634</v>
      </c>
    </row>
    <row r="25" spans="1:19" ht="23.1" customHeight="1">
      <c r="A25" s="46"/>
      <c r="C25" s="8">
        <v>3</v>
      </c>
      <c r="E25" s="7">
        <v>272156.38389142562</v>
      </c>
      <c r="G25" s="41">
        <f t="shared" si="2"/>
        <v>11.312367449145967</v>
      </c>
      <c r="H25" s="41">
        <f t="shared" si="1"/>
        <v>4.2737944911271031</v>
      </c>
    </row>
    <row r="26" spans="1:19" ht="23.1" customHeight="1">
      <c r="A26" s="46"/>
      <c r="C26" s="8">
        <v>4</v>
      </c>
      <c r="E26" s="7">
        <v>283168.3605397573</v>
      </c>
      <c r="G26" s="41">
        <f t="shared" si="2"/>
        <v>12.400018514557631</v>
      </c>
      <c r="H26" s="41">
        <f t="shared" si="1"/>
        <v>4.0461945043790637</v>
      </c>
    </row>
    <row r="27" spans="1:19" ht="23.1" customHeight="1">
      <c r="A27" s="44" t="s">
        <v>116</v>
      </c>
      <c r="C27" s="8">
        <v>1</v>
      </c>
      <c r="E27" s="7">
        <v>271275.2893970873</v>
      </c>
      <c r="G27" s="41">
        <f t="shared" si="2"/>
        <v>9.2111001528965897</v>
      </c>
      <c r="H27" s="42">
        <f t="shared" si="1"/>
        <v>-4.2000000000000703</v>
      </c>
    </row>
    <row r="28" spans="1:19" ht="23.1" customHeight="1">
      <c r="A28" s="47"/>
      <c r="C28" s="8">
        <v>2</v>
      </c>
      <c r="E28" s="7">
        <v>281041.19981538277</v>
      </c>
      <c r="G28" s="41">
        <f t="shared" si="2"/>
        <v>7.6779162556042557</v>
      </c>
      <c r="H28" s="42">
        <f t="shared" si="1"/>
        <v>3.6000000000001142</v>
      </c>
    </row>
    <row r="29" spans="1:19" ht="23.1" customHeight="1">
      <c r="A29" s="46"/>
      <c r="C29" s="8">
        <v>3</v>
      </c>
      <c r="E29" s="7">
        <v>281884.32341482904</v>
      </c>
      <c r="G29" s="41">
        <f t="shared" si="2"/>
        <v>3.5743932897360553</v>
      </c>
      <c r="H29" s="41">
        <f t="shared" si="1"/>
        <v>0.30000000000003357</v>
      </c>
    </row>
    <row r="30" spans="1:19" ht="23.1" customHeight="1">
      <c r="A30" s="46"/>
      <c r="C30" s="8">
        <v>4</v>
      </c>
      <c r="E30" s="7">
        <v>294674.74848778493</v>
      </c>
      <c r="G30" s="41">
        <f t="shared" si="2"/>
        <v>4.0634440677252526</v>
      </c>
      <c r="H30" s="41">
        <f t="shared" si="1"/>
        <v>4.5374730024035914</v>
      </c>
    </row>
    <row r="31" spans="1:19" ht="23.1" customHeight="1">
      <c r="A31" s="44" t="s">
        <v>117</v>
      </c>
      <c r="C31" s="8">
        <v>1</v>
      </c>
      <c r="E31" s="7">
        <v>299416.65325121372</v>
      </c>
      <c r="G31" s="41">
        <f t="shared" si="2"/>
        <v>10.373729179930447</v>
      </c>
      <c r="H31" s="42">
        <f t="shared" si="1"/>
        <v>1.6091995624882394</v>
      </c>
    </row>
    <row r="32" spans="1:19" ht="23.1" customHeight="1">
      <c r="A32" s="47"/>
      <c r="C32" s="8">
        <v>2</v>
      </c>
      <c r="E32" s="7">
        <v>287943.84069042519</v>
      </c>
      <c r="G32" s="41">
        <f t="shared" si="2"/>
        <v>2.4560957181996024</v>
      </c>
      <c r="H32" s="42">
        <f t="shared" si="1"/>
        <v>-3.8317215947112682</v>
      </c>
    </row>
    <row r="33" spans="1:8" ht="23.1" customHeight="1">
      <c r="A33" s="47"/>
      <c r="C33" s="8">
        <v>3</v>
      </c>
      <c r="E33" s="7">
        <v>297131.70357933908</v>
      </c>
      <c r="G33" s="41">
        <f t="shared" si="2"/>
        <v>5.4090912115291934</v>
      </c>
      <c r="H33" s="42">
        <f t="shared" si="1"/>
        <v>3.1908523783260812</v>
      </c>
    </row>
    <row r="34" spans="1:8" ht="23.1" customHeight="1">
      <c r="A34" s="47"/>
      <c r="C34" s="8">
        <v>4</v>
      </c>
      <c r="E34" s="7">
        <v>299629.33247902198</v>
      </c>
      <c r="G34" s="41">
        <f t="shared" si="2"/>
        <v>1.681373791498264</v>
      </c>
      <c r="H34" s="42">
        <f t="shared" si="1"/>
        <v>0.84057973942048836</v>
      </c>
    </row>
    <row r="35" spans="1:8" ht="23.1" customHeight="1">
      <c r="A35" s="45" t="s">
        <v>118</v>
      </c>
      <c r="C35" s="8">
        <v>1</v>
      </c>
      <c r="E35" s="7">
        <v>301022.90069454262</v>
      </c>
      <c r="G35" s="41">
        <f t="shared" si="2"/>
        <v>0.53645895306340119</v>
      </c>
      <c r="H35" s="42">
        <f t="shared" si="1"/>
        <v>0.4650973934997582</v>
      </c>
    </row>
    <row r="36" spans="1:8" ht="23.1" customHeight="1">
      <c r="A36" s="47"/>
      <c r="C36" s="8">
        <v>2</v>
      </c>
      <c r="E36" s="7">
        <v>310390.47991669091</v>
      </c>
      <c r="G36" s="41">
        <f t="shared" si="2"/>
        <v>7.795492055827169</v>
      </c>
      <c r="H36" s="42">
        <f t="shared" si="1"/>
        <v>3.1119158045898487</v>
      </c>
    </row>
    <row r="37" spans="1:8" ht="23.1" customHeight="1">
      <c r="A37" s="47"/>
      <c r="C37" s="8">
        <v>3</v>
      </c>
      <c r="E37" s="7">
        <v>308456.1872003983</v>
      </c>
      <c r="G37" s="41">
        <f t="shared" si="2"/>
        <v>3.8112673553986509</v>
      </c>
      <c r="H37" s="42">
        <f t="shared" si="1"/>
        <v>-0.62318042641378302</v>
      </c>
    </row>
    <row r="38" spans="1:8" ht="23.1" customHeight="1">
      <c r="A38" s="47"/>
      <c r="C38" s="8">
        <v>4</v>
      </c>
      <c r="E38" s="7">
        <v>310773.88117879222</v>
      </c>
      <c r="G38" s="41">
        <f t="shared" si="2"/>
        <v>3.7194451583108856</v>
      </c>
      <c r="H38" s="42">
        <f t="shared" si="1"/>
        <v>0.75138514789725441</v>
      </c>
    </row>
    <row r="39" spans="1:8" ht="23.1" customHeight="1">
      <c r="A39" s="45" t="s">
        <v>119</v>
      </c>
      <c r="C39" s="8" t="s">
        <v>20</v>
      </c>
      <c r="E39" s="7">
        <v>311137.97249873425</v>
      </c>
      <c r="G39" s="41">
        <f t="shared" si="2"/>
        <v>3.3602333180809074</v>
      </c>
      <c r="H39" s="42">
        <f t="shared" si="1"/>
        <v>0.11715634485143234</v>
      </c>
    </row>
    <row r="40" spans="1:8" ht="23.1" customHeight="1" thickBot="1">
      <c r="A40" s="27"/>
      <c r="B40" s="23"/>
      <c r="C40" s="27" t="s">
        <v>19</v>
      </c>
      <c r="D40" s="23"/>
      <c r="E40" s="24">
        <v>313810.02308176993</v>
      </c>
      <c r="F40" s="24"/>
      <c r="G40" s="59">
        <f t="shared" ref="G40" si="3">(E40/E36-1)*100</f>
        <v>1.1016907367767281</v>
      </c>
      <c r="H40" s="60">
        <f t="shared" ref="H40" si="4">(E40/E39-1)*100</f>
        <v>0.85879925281269198</v>
      </c>
    </row>
    <row r="42" spans="1:8" ht="13.2">
      <c r="A42" s="61" t="s">
        <v>120</v>
      </c>
    </row>
    <row r="43" spans="1:8" ht="13.2">
      <c r="A43" s="72" t="s">
        <v>128</v>
      </c>
      <c r="B43" s="72"/>
      <c r="C43" s="72"/>
      <c r="D43" s="72"/>
      <c r="E43" s="72"/>
    </row>
  </sheetData>
  <sheetProtection algorithmName="SHA-512" hashValue="7PX5xL+/Qn2TUiMPOFJQ2X6j5mVIGMXoC+t9vpoVg14L4AvxtO+/66jUjSkDMmN5G8wcitOdxUTeCqTI81KNIQ==" saltValue="UkfLWP0pPhq7jMQfk867TQ==" spinCount="100000" sheet="1" objects="1" scenarios="1"/>
  <mergeCells count="4">
    <mergeCell ref="A2:H2"/>
    <mergeCell ref="A3:H3"/>
    <mergeCell ref="G7:H7"/>
    <mergeCell ref="A43:E43"/>
  </mergeCells>
  <conditionalFormatting sqref="A28">
    <cfRule type="duplicateValues" dxfId="4" priority="3"/>
  </conditionalFormatting>
  <conditionalFormatting sqref="A32">
    <cfRule type="duplicateValues" dxfId="3" priority="2"/>
  </conditionalFormatting>
  <conditionalFormatting sqref="A36">
    <cfRule type="duplicateValues" dxfId="2" priority="1"/>
  </conditionalFormatting>
  <conditionalFormatting sqref="A33:A34">
    <cfRule type="duplicateValues" dxfId="1" priority="4"/>
  </conditionalFormatting>
  <conditionalFormatting sqref="A37:A38">
    <cfRule type="duplicateValues" dxfId="0" priority="5"/>
  </conditionalFormatting>
  <pageMargins left="0.59055118110236227" right="0.70866141732283472" top="0.35433070866141736" bottom="0.47244094488188981" header="0.31496062992125984" footer="0.31496062992125984"/>
  <pageSetup paperSize="9" scale="80" orientation="portrait" r:id="rId1"/>
  <headerFooter>
    <oddFooter>&amp;C&amp;"Arial,Bold"&amp;[53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EE45-7D4E-4E16-A2A8-F9EF26F32FB9}">
  <sheetPr>
    <tabColor rgb="FF002060"/>
  </sheetPr>
  <dimension ref="A2:S46"/>
  <sheetViews>
    <sheetView view="pageBreakPreview" zoomScaleNormal="100" zoomScaleSheetLayoutView="100" workbookViewId="0">
      <pane ySplit="12" topLeftCell="A13" activePane="bottomLeft" state="frozen"/>
      <selection activeCell="Y48" sqref="Y48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126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127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32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33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131401228.2866993</v>
      </c>
      <c r="F14" s="5"/>
      <c r="G14" s="29"/>
      <c r="H14" s="5"/>
      <c r="I14" s="5"/>
      <c r="J14" s="34">
        <f>J24</f>
        <v>624046.56627726206</v>
      </c>
      <c r="K14" s="5"/>
      <c r="L14" s="29"/>
      <c r="M14" s="5"/>
      <c r="N14" s="5"/>
      <c r="O14" s="34">
        <f>+O21+O22+O23+O24</f>
        <v>25307590.403694298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112937638.00139058</v>
      </c>
      <c r="F15" s="5"/>
      <c r="G15" s="29">
        <f t="shared" ref="G15:G16" si="0">((E15/E14)-1)*100</f>
        <v>-14.051307226005317</v>
      </c>
      <c r="H15" s="5"/>
      <c r="I15" s="5"/>
      <c r="J15" s="34">
        <f>J28</f>
        <v>613601.00970494165</v>
      </c>
      <c r="K15" s="5"/>
      <c r="L15" s="29">
        <f t="shared" ref="L15:L16" si="1">((J15/J14)-1)*100</f>
        <v>-1.6738424881709069</v>
      </c>
      <c r="M15" s="5"/>
      <c r="N15" s="5"/>
      <c r="O15" s="34">
        <f>+O25+O26+O27+O28</f>
        <v>24600809.702742964</v>
      </c>
      <c r="P15" s="1"/>
      <c r="Q15" s="29">
        <f t="shared" ref="Q15:Q16" si="2">((O15/O14)-1)*100</f>
        <v>-2.7927617354205347</v>
      </c>
      <c r="R15" s="5"/>
    </row>
    <row r="16" spans="1:19" ht="23.1" customHeight="1">
      <c r="A16" s="8">
        <v>2021</v>
      </c>
      <c r="E16" s="34">
        <f>+E29+E30+E31+E32</f>
        <v>102491739.95661461</v>
      </c>
      <c r="F16" s="5"/>
      <c r="G16" s="29">
        <f t="shared" si="0"/>
        <v>-9.2492620083371548</v>
      </c>
      <c r="H16" s="5"/>
      <c r="I16" s="5"/>
      <c r="J16" s="34">
        <f>J32</f>
        <v>566628.77893101284</v>
      </c>
      <c r="K16" s="5"/>
      <c r="L16" s="29">
        <f t="shared" si="1"/>
        <v>-7.6551749477263842</v>
      </c>
      <c r="M16" s="5"/>
      <c r="N16" s="5"/>
      <c r="O16" s="34">
        <f>+O29+O30+O31+O32</f>
        <v>24628825.94013606</v>
      </c>
      <c r="P16" s="1"/>
      <c r="Q16" s="29">
        <f t="shared" si="2"/>
        <v>0.11388339543139114</v>
      </c>
      <c r="R16" s="5"/>
    </row>
    <row r="17" spans="1:18" ht="23.1" customHeight="1">
      <c r="A17" s="8">
        <v>2022</v>
      </c>
      <c r="E17" s="34">
        <f>+E33+E34+E35+E36</f>
        <v>131026696.9675891</v>
      </c>
      <c r="F17" s="5"/>
      <c r="G17" s="29">
        <f>((E17/E16)-1)*100</f>
        <v>27.841226056903224</v>
      </c>
      <c r="H17" s="5"/>
      <c r="I17" s="5"/>
      <c r="J17" s="34">
        <f>J36</f>
        <v>576092.73565482558</v>
      </c>
      <c r="K17" s="5"/>
      <c r="L17" s="29">
        <f>((J17/J16)-1)*100</f>
        <v>1.6702216822920946</v>
      </c>
      <c r="M17" s="5"/>
      <c r="N17" s="5"/>
      <c r="O17" s="34">
        <f>+O33+O34+O35+O36</f>
        <v>26634261.744328871</v>
      </c>
      <c r="P17" s="1"/>
      <c r="Q17" s="29">
        <f>((O17/O16)-1)*100</f>
        <v>8.1426366367089997</v>
      </c>
      <c r="R17" s="5"/>
    </row>
    <row r="18" spans="1:18" ht="23.1" customHeight="1">
      <c r="A18" s="8">
        <v>2023</v>
      </c>
      <c r="E18" s="34">
        <f>+E37+E38+E39+E40</f>
        <v>145459034.33744049</v>
      </c>
      <c r="F18" s="5"/>
      <c r="G18" s="29">
        <f>((E18/E17)-1)*100</f>
        <v>11.014806679757339</v>
      </c>
      <c r="H18" s="5"/>
      <c r="I18" s="5"/>
      <c r="J18" s="34">
        <f>J40</f>
        <v>582088</v>
      </c>
      <c r="K18" s="5"/>
      <c r="L18" s="29">
        <f>((J18/J17)-1)*100</f>
        <v>1.0406769560042717</v>
      </c>
      <c r="M18" s="5"/>
      <c r="N18" s="5"/>
      <c r="O18" s="34">
        <f>+O37+O38+O39+O40</f>
        <v>27529823.575026505</v>
      </c>
      <c r="P18" s="1"/>
      <c r="Q18" s="29">
        <f>((O18/O17)-1)*100</f>
        <v>3.3624428538490347</v>
      </c>
      <c r="R18" s="5"/>
    </row>
    <row r="19" spans="1:18" ht="23.1" customHeight="1">
      <c r="A19" s="8">
        <v>2024</v>
      </c>
      <c r="E19" s="34">
        <f>+E41+E42+E43+E44</f>
        <v>160594188.50276035</v>
      </c>
      <c r="F19" s="5"/>
      <c r="G19" s="29">
        <f>((E19/E18)-1)*100</f>
        <v>10.405097376219929</v>
      </c>
      <c r="H19" s="5"/>
      <c r="I19" s="5"/>
      <c r="J19" s="34">
        <f>J44</f>
        <v>588478</v>
      </c>
      <c r="K19" s="5"/>
      <c r="L19" s="29">
        <f>((J19/J18)-1)*100</f>
        <v>1.0977721581616473</v>
      </c>
      <c r="M19" s="5"/>
      <c r="N19" s="5"/>
      <c r="O19" s="34">
        <f>+O41+O42+O43+O44</f>
        <v>28434462.706542458</v>
      </c>
      <c r="P19" s="1"/>
      <c r="Q19" s="29">
        <f>((O19/O18)-1)*100</f>
        <v>3.2860331598223214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+'J3-Prof'!E21+'J3-R-Estate'!E21+'J3-PKS'!E21</f>
        <v>31649323.852804836</v>
      </c>
      <c r="G21" s="3">
        <f>(E21/E16-1)*100</f>
        <v>-69.120122396007531</v>
      </c>
      <c r="H21" s="4">
        <f>(E21/E19-1)*100</f>
        <v>-80.292360422331939</v>
      </c>
      <c r="J21" s="7">
        <f>+'J3-Prof'!J21+'J3-R-Estate'!J21+'J3-PKS'!J21</f>
        <v>618094.28</v>
      </c>
      <c r="L21" s="3">
        <f>(J21/J16-1)*100</f>
        <v>9.0827545268845391</v>
      </c>
      <c r="M21" s="4">
        <f>(J21/J19-1)*100</f>
        <v>5.0326911116473472</v>
      </c>
      <c r="O21" s="7">
        <f>+'J3-Prof'!O21+'J3-R-Estate'!O21+'J3-PKS'!O21</f>
        <v>6126678.9697500002</v>
      </c>
      <c r="Q21" s="3">
        <f>(O21/O16-1)*100</f>
        <v>-75.123950347280939</v>
      </c>
      <c r="R21" s="4">
        <f>(O21/O19-1)*100</f>
        <v>-78.45333308042315</v>
      </c>
    </row>
    <row r="22" spans="1:18" ht="23.1" hidden="1" customHeight="1">
      <c r="C22" s="8">
        <v>2</v>
      </c>
      <c r="E22" s="7">
        <f>+'J3-Prof'!E22+'J3-R-Estate'!E22+'J3-PKS'!E22</f>
        <v>32731361.257618751</v>
      </c>
      <c r="G22" s="3">
        <f>(E22/E17-1)*100</f>
        <v>-75.019318951682635</v>
      </c>
      <c r="H22" s="4">
        <f t="shared" ref="H22:H46" si="3">(E22/E21-1)*100</f>
        <v>3.4188326102834621</v>
      </c>
      <c r="J22" s="7">
        <f>+'J3-Prof'!J22+'J3-R-Estate'!J22+'J3-PKS'!J22</f>
        <v>615058.73300000001</v>
      </c>
      <c r="L22" s="3">
        <f>(J22/J17-1)*100</f>
        <v>6.7638411202812776</v>
      </c>
      <c r="M22" s="4">
        <f t="shared" ref="M22:M46" si="4">(J22/J21-1)*100</f>
        <v>-0.49111391226593915</v>
      </c>
      <c r="O22" s="7">
        <f>+'J3-Prof'!O22+'J3-R-Estate'!O22+'J3-PKS'!O22</f>
        <v>6255584.0094172498</v>
      </c>
      <c r="Q22" s="3">
        <f>(O22/O17-1)*100</f>
        <v>-76.513018947299244</v>
      </c>
      <c r="R22" s="4">
        <f t="shared" ref="R22:R46" si="5">(O22/O21-1)*100</f>
        <v>2.1039953342374851</v>
      </c>
    </row>
    <row r="23" spans="1:18" ht="23.1" hidden="1" customHeight="1">
      <c r="C23" s="8">
        <v>3</v>
      </c>
      <c r="E23" s="7">
        <f>+'J3-Prof'!E23+'J3-R-Estate'!E23+'J3-PKS'!E23</f>
        <v>32686377.618221678</v>
      </c>
      <c r="G23" s="3">
        <f>(E23/E18-1)*100</f>
        <v>-77.528808872472794</v>
      </c>
      <c r="H23" s="4">
        <f t="shared" si="3"/>
        <v>-0.13743284015296231</v>
      </c>
      <c r="J23" s="7">
        <f>+'J3-Prof'!J23+'J3-R-Estate'!J23+'J3-PKS'!J23</f>
        <v>622617.54446600005</v>
      </c>
      <c r="L23" s="3">
        <f>(J23/J18-1)*100</f>
        <v>6.9627864628716063</v>
      </c>
      <c r="M23" s="4">
        <f t="shared" si="4"/>
        <v>1.2289576686654424</v>
      </c>
      <c r="O23" s="7">
        <f>+'J3-Prof'!O23+'J3-R-Estate'!O23+'J3-PKS'!O23</f>
        <v>6419498.8974549193</v>
      </c>
      <c r="Q23" s="3">
        <f>(O23/O18-1)*100</f>
        <v>-76.681656241058064</v>
      </c>
      <c r="R23" s="4">
        <f t="shared" si="5"/>
        <v>2.6202971263899588</v>
      </c>
    </row>
    <row r="24" spans="1:18" ht="23.1" hidden="1" customHeight="1">
      <c r="C24" s="8">
        <v>4</v>
      </c>
      <c r="E24" s="7">
        <f>+'J3-Prof'!E24+'J3-R-Estate'!E24+'J3-PKS'!E24</f>
        <v>34334165.558054037</v>
      </c>
      <c r="G24" s="3">
        <f>(E24/E19-1)*100</f>
        <v>-78.620542948561379</v>
      </c>
      <c r="H24" s="4">
        <f t="shared" si="3"/>
        <v>5.0412069488965594</v>
      </c>
      <c r="J24" s="7">
        <f>+'J3-Prof'!J24+'J3-R-Estate'!J24+'J3-PKS'!J24</f>
        <v>624046.56627726206</v>
      </c>
      <c r="L24" s="3">
        <f>(J24/J19-1)*100</f>
        <v>6.0441624457094445</v>
      </c>
      <c r="M24" s="4">
        <f t="shared" si="4"/>
        <v>0.22951839760436687</v>
      </c>
      <c r="O24" s="7">
        <f>+'J3-Prof'!O24+'J3-R-Estate'!O24+'J3-PKS'!O24</f>
        <v>6505828.5270721279</v>
      </c>
      <c r="Q24" s="3">
        <f>(O24/O19-1)*100</f>
        <v>-77.119917495134487</v>
      </c>
      <c r="R24" s="4">
        <f t="shared" si="5"/>
        <v>1.3448032470483762</v>
      </c>
    </row>
    <row r="25" spans="1:18" ht="23.1" customHeight="1">
      <c r="A25" s="8">
        <v>2020</v>
      </c>
      <c r="C25" s="8">
        <v>1</v>
      </c>
      <c r="E25" s="7">
        <f>+'J3-Prof'!E25+'J3-R-Estate'!E25+'J3-PKS'!E25</f>
        <v>32723279.22781536</v>
      </c>
      <c r="G25" s="3">
        <f t="shared" ref="G25:G46" si="6">(E25/E21-1)*100</f>
        <v>3.3932964255580789</v>
      </c>
      <c r="H25" s="4">
        <f t="shared" si="3"/>
        <v>-4.6917882058758797</v>
      </c>
      <c r="J25" s="7">
        <f>+'J3-Prof'!J25+'J3-R-Estate'!J25+'J3-PKS'!J25</f>
        <v>609467.180825199</v>
      </c>
      <c r="L25" s="3">
        <f t="shared" ref="L25:L46" si="7">(J25/J21-1)*100</f>
        <v>-1.395757808145548</v>
      </c>
      <c r="M25" s="4">
        <f t="shared" si="4"/>
        <v>-2.3362656314313335</v>
      </c>
      <c r="O25" s="7">
        <f>+'J3-Prof'!O25+'J3-R-Estate'!O25+'J3-PKS'!O25</f>
        <v>6276907.3546561869</v>
      </c>
      <c r="Q25" s="3">
        <f t="shared" ref="Q25:Q46" si="8">(O25/O21-1)*100</f>
        <v>2.4520361789466705</v>
      </c>
      <c r="R25" s="4">
        <f t="shared" si="5"/>
        <v>-3.5187089770864932</v>
      </c>
    </row>
    <row r="26" spans="1:18" ht="23.1" customHeight="1">
      <c r="C26" s="8">
        <v>2</v>
      </c>
      <c r="E26" s="7">
        <f>+'J3-Prof'!E26+'J3-R-Estate'!E26+'J3-PKS'!E26</f>
        <v>24708780.054186709</v>
      </c>
      <c r="G26" s="3">
        <f t="shared" si="6"/>
        <v>-24.510380549982958</v>
      </c>
      <c r="H26" s="4">
        <f t="shared" si="3"/>
        <v>-24.491736044644895</v>
      </c>
      <c r="J26" s="7">
        <f>+'J3-Prof'!J26+'J3-R-Estate'!J26+'J3-PKS'!J26</f>
        <v>591907.78741532401</v>
      </c>
      <c r="L26" s="3">
        <f t="shared" si="7"/>
        <v>-3.7640219287279009</v>
      </c>
      <c r="M26" s="4">
        <f t="shared" si="4"/>
        <v>-2.881105654631011</v>
      </c>
      <c r="O26" s="7">
        <f>+'J3-Prof'!O26+'J3-R-Estate'!O26+'J3-PKS'!O26</f>
        <v>5746882.3880858812</v>
      </c>
      <c r="Q26" s="3">
        <f t="shared" si="8"/>
        <v>-8.1319605102507015</v>
      </c>
      <c r="R26" s="4">
        <f t="shared" si="5"/>
        <v>-8.4440463531317729</v>
      </c>
    </row>
    <row r="27" spans="1:18" ht="23.1" customHeight="1">
      <c r="C27" s="8">
        <v>3</v>
      </c>
      <c r="E27" s="7">
        <f>+'J3-Prof'!E27+'J3-R-Estate'!E27+'J3-PKS'!E27</f>
        <v>28144493.974717468</v>
      </c>
      <c r="G27" s="3">
        <f t="shared" si="6"/>
        <v>-13.895341039480147</v>
      </c>
      <c r="H27" s="4">
        <f t="shared" si="3"/>
        <v>13.904830238466603</v>
      </c>
      <c r="J27" s="7">
        <f>+'J3-Prof'!J27+'J3-R-Estate'!J27+'J3-PKS'!J27</f>
        <v>612435.98571464652</v>
      </c>
      <c r="L27" s="3">
        <f t="shared" si="7"/>
        <v>-1.635282982603059</v>
      </c>
      <c r="M27" s="4">
        <f t="shared" si="4"/>
        <v>3.4681412773707176</v>
      </c>
      <c r="O27" s="7">
        <f>+'J3-Prof'!O27+'J3-R-Estate'!O27+'J3-PKS'!O27</f>
        <v>6277710.293354826</v>
      </c>
      <c r="Q27" s="3">
        <f t="shared" si="8"/>
        <v>-2.2087176330275127</v>
      </c>
      <c r="R27" s="4">
        <f t="shared" si="5"/>
        <v>9.2367977874304064</v>
      </c>
    </row>
    <row r="28" spans="1:18" ht="23.1" customHeight="1">
      <c r="C28" s="8">
        <v>4</v>
      </c>
      <c r="E28" s="7">
        <f>+'J3-Prof'!E28+'J3-R-Estate'!E28+'J3-PKS'!E28</f>
        <v>27361084.744671047</v>
      </c>
      <c r="G28" s="3">
        <f t="shared" si="6"/>
        <v>-20.309451824575532</v>
      </c>
      <c r="H28" s="4">
        <f t="shared" si="3"/>
        <v>-2.7835257253165269</v>
      </c>
      <c r="J28" s="7">
        <f>+'J3-Prof'!J28+'J3-R-Estate'!J28+'J3-PKS'!J28</f>
        <v>613601.00970494165</v>
      </c>
      <c r="L28" s="3">
        <f t="shared" si="7"/>
        <v>-1.6738424881709069</v>
      </c>
      <c r="M28" s="4">
        <f t="shared" si="4"/>
        <v>0.19022787972455824</v>
      </c>
      <c r="O28" s="7">
        <f>+'J3-Prof'!O28+'J3-R-Estate'!O28+'J3-PKS'!O28</f>
        <v>6299309.6666460726</v>
      </c>
      <c r="Q28" s="3">
        <f t="shared" si="8"/>
        <v>-3.1743667938170628</v>
      </c>
      <c r="R28" s="4">
        <f t="shared" si="5"/>
        <v>0.34406451208985889</v>
      </c>
    </row>
    <row r="29" spans="1:18" ht="23.1" customHeight="1">
      <c r="A29" s="8">
        <v>2021</v>
      </c>
      <c r="C29" s="8">
        <v>1</v>
      </c>
      <c r="E29" s="7">
        <f>+'J3-Prof'!E29+'J3-R-Estate'!E29+'J3-PKS'!E29</f>
        <v>26652167.100912821</v>
      </c>
      <c r="G29" s="3">
        <f t="shared" si="6"/>
        <v>-18.552884277386195</v>
      </c>
      <c r="H29" s="4">
        <f t="shared" si="3"/>
        <v>-2.5909705348809209</v>
      </c>
      <c r="J29" s="7">
        <f>+'J3-Prof'!J29+'J3-R-Estate'!J29+'J3-PKS'!J29</f>
        <v>610627.1165883533</v>
      </c>
      <c r="L29" s="3">
        <f t="shared" si="7"/>
        <v>0.19031964306654992</v>
      </c>
      <c r="M29" s="4">
        <f t="shared" si="4"/>
        <v>-0.48466235706137173</v>
      </c>
      <c r="O29" s="7">
        <f>+'J3-Prof'!O29+'J3-R-Estate'!O29+'J3-PKS'!O29</f>
        <v>6139835.9101108797</v>
      </c>
      <c r="Q29" s="3">
        <f t="shared" si="8"/>
        <v>-2.18374171866067</v>
      </c>
      <c r="R29" s="4">
        <f t="shared" si="5"/>
        <v>-2.5316068739973718</v>
      </c>
    </row>
    <row r="30" spans="1:18" ht="23.1" customHeight="1">
      <c r="C30" s="8">
        <v>2</v>
      </c>
      <c r="E30" s="7">
        <f>+'J3-Prof'!E30+'J3-R-Estate'!E30+'J3-PKS'!E30</f>
        <v>26206159.73244242</v>
      </c>
      <c r="G30" s="3">
        <f t="shared" si="6"/>
        <v>6.0601117294011964</v>
      </c>
      <c r="H30" s="4">
        <f t="shared" si="3"/>
        <v>-1.6734375361736498</v>
      </c>
      <c r="J30" s="7">
        <f>+'J3-Prof'!J30+'J3-R-Estate'!J30+'J3-PKS'!J30</f>
        <v>609110.75396927493</v>
      </c>
      <c r="L30" s="3">
        <f t="shared" si="7"/>
        <v>2.9063592200857746</v>
      </c>
      <c r="M30" s="4">
        <f t="shared" si="4"/>
        <v>-0.24832873907573161</v>
      </c>
      <c r="O30" s="7">
        <f>+'J3-Prof'!O30+'J3-R-Estate'!O30+'J3-PKS'!O30</f>
        <v>6103325.1048675049</v>
      </c>
      <c r="Q30" s="3">
        <f t="shared" si="8"/>
        <v>6.2023666522318388</v>
      </c>
      <c r="R30" s="4">
        <f t="shared" si="5"/>
        <v>-0.59465441386226114</v>
      </c>
    </row>
    <row r="31" spans="1:18" ht="23.1" customHeight="1">
      <c r="C31" s="8">
        <v>3</v>
      </c>
      <c r="E31" s="7">
        <f>+'J3-Prof'!E31+'J3-R-Estate'!E31+'J3-PKS'!E31</f>
        <v>23400493.388229482</v>
      </c>
      <c r="G31" s="3">
        <f t="shared" si="6"/>
        <v>-16.855874512256563</v>
      </c>
      <c r="H31" s="4">
        <f t="shared" si="3"/>
        <v>-10.706133110909832</v>
      </c>
      <c r="J31" s="7">
        <f>+'J3-Prof'!J31+'J3-R-Estate'!J31+'J3-PKS'!J31</f>
        <v>561538.10524705984</v>
      </c>
      <c r="L31" s="3">
        <f t="shared" si="7"/>
        <v>-8.3107266154836328</v>
      </c>
      <c r="M31" s="4">
        <f t="shared" si="4"/>
        <v>-7.8101804002322357</v>
      </c>
      <c r="O31" s="7">
        <f>+'J3-Prof'!O31+'J3-R-Estate'!O31+'J3-PKS'!O31</f>
        <v>6061533.1440697219</v>
      </c>
      <c r="Q31" s="3">
        <f t="shared" si="8"/>
        <v>-3.4435668290385246</v>
      </c>
      <c r="R31" s="4">
        <f t="shared" si="5"/>
        <v>-0.68474085977253685</v>
      </c>
    </row>
    <row r="32" spans="1:18" ht="23.1" customHeight="1">
      <c r="C32" s="8">
        <v>4</v>
      </c>
      <c r="E32" s="7">
        <f>+'J3-Prof'!E32+'J3-R-Estate'!E32+'J3-PKS'!E32</f>
        <v>26232919.735029899</v>
      </c>
      <c r="G32" s="3">
        <f t="shared" si="6"/>
        <v>-4.123246648182965</v>
      </c>
      <c r="H32" s="4">
        <f t="shared" si="3"/>
        <v>12.104130882236586</v>
      </c>
      <c r="J32" s="7">
        <f>+'J3-Prof'!J32+'J3-R-Estate'!J32+'J3-PKS'!J32</f>
        <v>566628.77893101284</v>
      </c>
      <c r="L32" s="3">
        <f t="shared" si="7"/>
        <v>-7.6551749477263842</v>
      </c>
      <c r="M32" s="4">
        <f t="shared" si="4"/>
        <v>0.90655890248325655</v>
      </c>
      <c r="O32" s="7">
        <f>+'J3-Prof'!O32+'J3-R-Estate'!O32+'J3-PKS'!O32</f>
        <v>6324131.7810879527</v>
      </c>
      <c r="Q32" s="3">
        <f t="shared" si="8"/>
        <v>0.39404499469695153</v>
      </c>
      <c r="R32" s="4">
        <f t="shared" si="5"/>
        <v>4.332214817222324</v>
      </c>
    </row>
    <row r="33" spans="1:18" ht="23.1" customHeight="1">
      <c r="A33" s="8">
        <v>2022</v>
      </c>
      <c r="C33" s="8">
        <v>1</v>
      </c>
      <c r="E33" s="7">
        <f>+'J3-Prof'!E33+'J3-R-Estate'!E33+'J3-PKS'!E33</f>
        <v>30250718.903330632</v>
      </c>
      <c r="G33" s="3">
        <f t="shared" si="6"/>
        <v>13.501910703143395</v>
      </c>
      <c r="H33" s="4">
        <f t="shared" si="3"/>
        <v>15.315867272431749</v>
      </c>
      <c r="J33" s="7">
        <f>+'J3-Prof'!J33+'J3-R-Estate'!J33+'J3-PKS'!J33</f>
        <v>569729.28107787436</v>
      </c>
      <c r="L33" s="3">
        <f t="shared" si="7"/>
        <v>-6.6976775841498863</v>
      </c>
      <c r="M33" s="4">
        <f t="shared" si="4"/>
        <v>0.54718402279370082</v>
      </c>
      <c r="O33" s="7">
        <f>+'J3-Prof'!O33+'J3-R-Estate'!O33+'J3-PKS'!O33</f>
        <v>6541647.178772375</v>
      </c>
      <c r="Q33" s="3">
        <f t="shared" si="8"/>
        <v>6.5443323656224406</v>
      </c>
      <c r="R33" s="4">
        <f t="shared" si="5"/>
        <v>3.4394507453954892</v>
      </c>
    </row>
    <row r="34" spans="1:18" ht="23.1" customHeight="1">
      <c r="C34" s="8">
        <v>2</v>
      </c>
      <c r="E34" s="7">
        <f>+'J3-Prof'!E34+'J3-R-Estate'!E34+'J3-PKS'!E34</f>
        <v>32632210.500412028</v>
      </c>
      <c r="G34" s="3">
        <f t="shared" si="6"/>
        <v>24.521146301395525</v>
      </c>
      <c r="H34" s="4">
        <f t="shared" si="3"/>
        <v>7.8725124010827763</v>
      </c>
      <c r="J34" s="7">
        <f>+'J3-Prof'!J34+'J3-R-Estate'!J34+'J3-PKS'!J34</f>
        <v>570729.65653326362</v>
      </c>
      <c r="L34" s="3">
        <f t="shared" si="7"/>
        <v>-6.3011689066234</v>
      </c>
      <c r="M34" s="4">
        <f t="shared" si="4"/>
        <v>0.17558786051801167</v>
      </c>
      <c r="O34" s="7">
        <f>+'J3-Prof'!O34+'J3-R-Estate'!O34+'J3-PKS'!O34</f>
        <v>6606333.2588056354</v>
      </c>
      <c r="Q34" s="3">
        <f t="shared" si="8"/>
        <v>8.2415428523866971</v>
      </c>
      <c r="R34" s="4">
        <f t="shared" si="5"/>
        <v>0.98883474246618253</v>
      </c>
    </row>
    <row r="35" spans="1:18" ht="23.1" customHeight="1">
      <c r="C35" s="8">
        <v>3</v>
      </c>
      <c r="E35" s="7">
        <f>+'J3-Prof'!E35+'J3-R-Estate'!E35+'J3-PKS'!E35</f>
        <v>33479309.672506869</v>
      </c>
      <c r="G35" s="3">
        <f t="shared" si="6"/>
        <v>43.070956313028262</v>
      </c>
      <c r="H35" s="4">
        <f t="shared" si="3"/>
        <v>2.59589883463196</v>
      </c>
      <c r="J35" s="7">
        <f>+'J3-Prof'!J35+'J3-R-Estate'!J35+'J3-PKS'!J35</f>
        <v>573967.83647246321</v>
      </c>
      <c r="L35" s="3">
        <f t="shared" si="7"/>
        <v>2.2135151843230005</v>
      </c>
      <c r="M35" s="4">
        <f t="shared" si="4"/>
        <v>0.56737544687426311</v>
      </c>
      <c r="O35" s="7">
        <f>+'J3-Prof'!O35+'J3-R-Estate'!O35+'J3-PKS'!O35</f>
        <v>6704687.4112497419</v>
      </c>
      <c r="Q35" s="3">
        <f t="shared" si="8"/>
        <v>10.610422345199044</v>
      </c>
      <c r="R35" s="4">
        <f t="shared" si="5"/>
        <v>1.4887858149300826</v>
      </c>
    </row>
    <row r="36" spans="1:18" ht="23.1" customHeight="1">
      <c r="C36" s="8">
        <v>4</v>
      </c>
      <c r="E36" s="7">
        <f>+'J3-Prof'!E36+'J3-R-Estate'!E36+'J3-PKS'!E36</f>
        <v>34664457.89133957</v>
      </c>
      <c r="G36" s="3">
        <f t="shared" si="6"/>
        <v>32.141058797396063</v>
      </c>
      <c r="H36" s="4">
        <f t="shared" si="3"/>
        <v>3.5399422223031829</v>
      </c>
      <c r="J36" s="7">
        <f>+'J3-Prof'!J36+'J3-R-Estate'!J36+'J3-PKS'!J36</f>
        <v>576092.73565482558</v>
      </c>
      <c r="L36" s="3">
        <f t="shared" si="7"/>
        <v>1.6702216822920946</v>
      </c>
      <c r="M36" s="4">
        <f t="shared" si="4"/>
        <v>0.37021223966515748</v>
      </c>
      <c r="O36" s="7">
        <f>+'J3-Prof'!O36+'J3-R-Estate'!O36+'J3-PKS'!O36</f>
        <v>6781593.8955011163</v>
      </c>
      <c r="Q36" s="3">
        <f t="shared" si="8"/>
        <v>7.2335955392514917</v>
      </c>
      <c r="R36" s="4">
        <f t="shared" si="5"/>
        <v>1.1470554782663456</v>
      </c>
    </row>
    <row r="37" spans="1:18" ht="23.1" customHeight="1">
      <c r="A37" s="8">
        <v>2023</v>
      </c>
      <c r="C37" s="8">
        <v>1</v>
      </c>
      <c r="E37" s="7">
        <f>+'J3-Prof'!E37+'J3-R-Estate'!E37+'J3-PKS'!E37</f>
        <v>35253981.859408192</v>
      </c>
      <c r="G37" s="3">
        <f t="shared" si="6"/>
        <v>16.539319187970424</v>
      </c>
      <c r="H37" s="4">
        <f t="shared" si="3"/>
        <v>1.700658264775301</v>
      </c>
      <c r="J37" s="7">
        <f>+'J3-Prof'!J37+'J3-R-Estate'!J37+'J3-PKS'!J37</f>
        <v>577798</v>
      </c>
      <c r="L37" s="3">
        <f t="shared" si="7"/>
        <v>1.4162373587083943</v>
      </c>
      <c r="M37" s="4">
        <f t="shared" si="4"/>
        <v>0.29600518104713203</v>
      </c>
      <c r="O37" s="7">
        <f>+'J3-Prof'!O37+'J3-R-Estate'!O37+'J3-PKS'!O37</f>
        <v>6839586.1502552684</v>
      </c>
      <c r="Q37" s="3">
        <f t="shared" si="8"/>
        <v>4.5544946607592118</v>
      </c>
      <c r="R37" s="4">
        <f t="shared" si="5"/>
        <v>0.85514195700546747</v>
      </c>
    </row>
    <row r="38" spans="1:18" ht="23.1" customHeight="1">
      <c r="C38" s="8">
        <v>2</v>
      </c>
      <c r="E38" s="7">
        <f>+'J3-Prof'!E38+'J3-R-Estate'!E38+'J3-PKS'!E38</f>
        <v>35848150.289368078</v>
      </c>
      <c r="G38" s="3">
        <f t="shared" si="6"/>
        <v>9.8551086170378888</v>
      </c>
      <c r="H38" s="4">
        <f t="shared" si="3"/>
        <v>1.6853938154544057</v>
      </c>
      <c r="J38" s="7">
        <f>+'J3-Prof'!J38+'J3-R-Estate'!J38+'J3-PKS'!J38</f>
        <v>579814.62859466998</v>
      </c>
      <c r="L38" s="3">
        <f t="shared" si="7"/>
        <v>1.5918170638950846</v>
      </c>
      <c r="M38" s="4">
        <f t="shared" si="4"/>
        <v>0.34901965646645383</v>
      </c>
      <c r="O38" s="7">
        <f>+'J3-Prof'!O38+'J3-R-Estate'!O38+'J3-PKS'!O38</f>
        <v>6876646.623498911</v>
      </c>
      <c r="Q38" s="3">
        <f t="shared" si="8"/>
        <v>4.0917306787842112</v>
      </c>
      <c r="R38" s="4">
        <f t="shared" si="5"/>
        <v>0.54185256870051823</v>
      </c>
    </row>
    <row r="39" spans="1:18" ht="23.1" customHeight="1">
      <c r="C39" s="8">
        <v>3</v>
      </c>
      <c r="E39" s="7">
        <f>+'J3-Prof'!E39+'J3-R-Estate'!E39+'J3-PKS'!E39</f>
        <v>36625078.24285078</v>
      </c>
      <c r="G39" s="3">
        <f t="shared" si="6"/>
        <v>9.3961572120682355</v>
      </c>
      <c r="H39" s="4">
        <f t="shared" si="3"/>
        <v>2.1672748725144908</v>
      </c>
      <c r="J39" s="7">
        <f>+'J3-Prof'!J39+'J3-R-Estate'!J39+'J3-PKS'!J39</f>
        <v>581161</v>
      </c>
      <c r="L39" s="3">
        <f t="shared" si="7"/>
        <v>1.2532346013924833</v>
      </c>
      <c r="M39" s="4">
        <f t="shared" si="4"/>
        <v>0.23220721570846869</v>
      </c>
      <c r="O39" s="7">
        <f>+'J3-Prof'!O39+'J3-R-Estate'!O39+'J3-PKS'!O39</f>
        <v>6894604.3790582102</v>
      </c>
      <c r="Q39" s="3">
        <f t="shared" si="8"/>
        <v>2.8325998836248312</v>
      </c>
      <c r="R39" s="4">
        <f t="shared" si="5"/>
        <v>0.26114117159858896</v>
      </c>
    </row>
    <row r="40" spans="1:18" ht="23.1" customHeight="1">
      <c r="C40" s="8">
        <v>4</v>
      </c>
      <c r="E40" s="7">
        <f>+'J3-Prof'!E40+'J3-R-Estate'!E40+'J3-PKS'!E40</f>
        <v>37731823.94581344</v>
      </c>
      <c r="G40" s="3">
        <f t="shared" si="6"/>
        <v>8.8487351052451082</v>
      </c>
      <c r="H40" s="4">
        <f t="shared" si="3"/>
        <v>3.0218248152922289</v>
      </c>
      <c r="J40" s="7">
        <f>+'J3-Prof'!J40+'J3-R-Estate'!J40+'J3-PKS'!J40</f>
        <v>582088</v>
      </c>
      <c r="L40" s="3">
        <f t="shared" si="7"/>
        <v>1.0406769560042717</v>
      </c>
      <c r="M40" s="4">
        <f t="shared" si="4"/>
        <v>0.15950829460338323</v>
      </c>
      <c r="O40" s="7">
        <f>+'J3-Prof'!O40+'J3-R-Estate'!O40+'J3-PKS'!O40</f>
        <v>6918986.4222141141</v>
      </c>
      <c r="Q40" s="3">
        <f t="shared" si="8"/>
        <v>2.0259621680405182</v>
      </c>
      <c r="R40" s="4">
        <f t="shared" si="5"/>
        <v>0.35363948118563027</v>
      </c>
    </row>
    <row r="41" spans="1:18" ht="23.1" customHeight="1">
      <c r="A41" s="8">
        <v>2024</v>
      </c>
      <c r="C41" s="8">
        <v>1</v>
      </c>
      <c r="E41" s="7">
        <f>+'J3-Prof'!E41+'J3-R-Estate'!E41+'J3-PKS'!E41</f>
        <v>38588512.346157804</v>
      </c>
      <c r="G41" s="3">
        <f t="shared" si="6"/>
        <v>9.4585925075006294</v>
      </c>
      <c r="H41" s="4">
        <f t="shared" si="3"/>
        <v>2.270466441205321</v>
      </c>
      <c r="J41" s="7">
        <f>+'J3-Prof'!J41+'J3-R-Estate'!J41+'J3-PKS'!J41</f>
        <v>583840</v>
      </c>
      <c r="L41" s="3">
        <f t="shared" si="7"/>
        <v>1.0456941699348299</v>
      </c>
      <c r="M41" s="4">
        <f t="shared" si="4"/>
        <v>0.30098541801240053</v>
      </c>
      <c r="O41" s="7">
        <f>+'J3-Prof'!O41+'J3-R-Estate'!O41+'J3-PKS'!O41</f>
        <v>7009399.6820876701</v>
      </c>
      <c r="Q41" s="3">
        <f t="shared" si="8"/>
        <v>2.4828041946085344</v>
      </c>
      <c r="R41" s="4">
        <f t="shared" si="5"/>
        <v>1.3067413976023179</v>
      </c>
    </row>
    <row r="42" spans="1:18" ht="23.1" customHeight="1">
      <c r="C42" s="8">
        <v>2</v>
      </c>
      <c r="E42" s="7">
        <f>+'J3-Prof'!E42+'J3-R-Estate'!E42+'J3-PKS'!E42</f>
        <v>39503415.317956746</v>
      </c>
      <c r="G42" s="3">
        <f t="shared" si="6"/>
        <v>10.196523388468259</v>
      </c>
      <c r="H42" s="4">
        <f t="shared" si="3"/>
        <v>2.3709205568533287</v>
      </c>
      <c r="J42" s="7">
        <f>+'J3-Prof'!J42+'J3-R-Estate'!J42+'J3-PKS'!J42</f>
        <v>584986</v>
      </c>
      <c r="L42" s="3">
        <f t="shared" si="7"/>
        <v>0.8919008162771247</v>
      </c>
      <c r="M42" s="4">
        <f t="shared" si="4"/>
        <v>0.19628665387776412</v>
      </c>
      <c r="O42" s="7">
        <f>+'J3-Prof'!O42+'J3-R-Estate'!O42+'J3-PKS'!O42</f>
        <v>7082555.1150785899</v>
      </c>
      <c r="Q42" s="3">
        <f t="shared" si="8"/>
        <v>2.9943154396802507</v>
      </c>
      <c r="R42" s="4">
        <f t="shared" si="5"/>
        <v>1.0436761535779882</v>
      </c>
    </row>
    <row r="43" spans="1:18" ht="23.1" customHeight="1">
      <c r="C43" s="8">
        <v>3</v>
      </c>
      <c r="E43" s="7">
        <f>+'J3-Prof'!E43+'J3-R-Estate'!E43+'J3-PKS'!E43</f>
        <v>40713364.443433896</v>
      </c>
      <c r="G43" s="3">
        <f t="shared" si="6"/>
        <v>11.16253233228559</v>
      </c>
      <c r="H43" s="4">
        <f t="shared" si="3"/>
        <v>3.0628975133883074</v>
      </c>
      <c r="J43" s="7">
        <f>+'J3-Prof'!J43+'J3-R-Estate'!J43+'J3-PKS'!J43</f>
        <v>587630</v>
      </c>
      <c r="L43" s="3">
        <f t="shared" si="7"/>
        <v>1.1131166750693922</v>
      </c>
      <c r="M43" s="4">
        <f t="shared" si="4"/>
        <v>0.45197662850051668</v>
      </c>
      <c r="O43" s="7">
        <f>+'J3-Prof'!O43+'J3-R-Estate'!O43+'J3-PKS'!O43</f>
        <v>7161305.6091880994</v>
      </c>
      <c r="Q43" s="3">
        <f t="shared" si="8"/>
        <v>3.8682600982874682</v>
      </c>
      <c r="R43" s="4">
        <f t="shared" si="5"/>
        <v>1.1118938409932166</v>
      </c>
    </row>
    <row r="44" spans="1:18" ht="23.1" customHeight="1">
      <c r="C44" s="8">
        <v>4</v>
      </c>
      <c r="E44" s="7">
        <f>+'J3-Prof'!E44+'J3-R-Estate'!E44+'J3-PKS'!E44</f>
        <v>41788896.395211898</v>
      </c>
      <c r="G44" s="3">
        <f t="shared" si="6"/>
        <v>10.752388899155285</v>
      </c>
      <c r="H44" s="4">
        <f t="shared" si="3"/>
        <v>2.6417172014175261</v>
      </c>
      <c r="J44" s="7">
        <f>+'J3-Prof'!J44+'J3-R-Estate'!J44+'J3-PKS'!J44</f>
        <v>588478</v>
      </c>
      <c r="L44" s="3">
        <f t="shared" si="7"/>
        <v>1.0977721581616473</v>
      </c>
      <c r="M44" s="4">
        <f t="shared" si="4"/>
        <v>0.14430849343975982</v>
      </c>
      <c r="O44" s="7">
        <f>+'J3-Prof'!O44+'J3-R-Estate'!O44+'J3-PKS'!O44</f>
        <v>7181202.300188099</v>
      </c>
      <c r="Q44" s="3">
        <f t="shared" si="8"/>
        <v>3.7898018867635663</v>
      </c>
      <c r="R44" s="4">
        <f t="shared" si="5"/>
        <v>0.27783608305267382</v>
      </c>
    </row>
    <row r="45" spans="1:18" ht="23.1" customHeight="1">
      <c r="A45" s="8">
        <v>2025</v>
      </c>
      <c r="C45" s="8" t="s">
        <v>20</v>
      </c>
      <c r="E45" s="7">
        <f>+'J3-Prof'!E45+'J3-R-Estate'!E45+'J3-PKS'!E45</f>
        <v>42607987.073471159</v>
      </c>
      <c r="G45" s="3">
        <f t="shared" si="6"/>
        <v>10.416246916327587</v>
      </c>
      <c r="H45" s="4">
        <f t="shared" si="3"/>
        <v>1.9600677426674373</v>
      </c>
      <c r="J45" s="7">
        <f>+'J3-Prof'!J45+'J3-R-Estate'!J45+'J3-PKS'!J45</f>
        <v>590255</v>
      </c>
      <c r="L45" s="3">
        <f t="shared" si="7"/>
        <v>1.0987599342285659</v>
      </c>
      <c r="M45" s="4">
        <f t="shared" si="4"/>
        <v>0.30196540907221348</v>
      </c>
      <c r="O45" s="7">
        <f>+'J3-Prof'!O45+'J3-R-Estate'!O45+'J3-PKS'!O45</f>
        <v>7292069.5874410067</v>
      </c>
      <c r="Q45" s="3">
        <f t="shared" si="8"/>
        <v>4.0327263128637325</v>
      </c>
      <c r="R45" s="4">
        <f t="shared" si="5"/>
        <v>1.5438541154870977</v>
      </c>
    </row>
    <row r="46" spans="1:18" ht="23.1" customHeight="1" thickBot="1">
      <c r="A46" s="27"/>
      <c r="B46" s="23"/>
      <c r="C46" s="27" t="s">
        <v>19</v>
      </c>
      <c r="D46" s="23"/>
      <c r="E46" s="24">
        <f>+'J3-Prof'!E46+'J3-R-Estate'!E46+'J3-PKS'!E46</f>
        <v>43407845.378701217</v>
      </c>
      <c r="F46" s="23"/>
      <c r="G46" s="32">
        <f t="shared" si="6"/>
        <v>9.8837784766667269</v>
      </c>
      <c r="H46" s="33">
        <f t="shared" si="3"/>
        <v>1.8772496899485569</v>
      </c>
      <c r="I46" s="23"/>
      <c r="J46" s="24">
        <f>+'J3-Prof'!J46+'J3-R-Estate'!J46+'J3-PKS'!J46</f>
        <v>591550</v>
      </c>
      <c r="K46" s="23"/>
      <c r="L46" s="32">
        <f t="shared" si="7"/>
        <v>1.1220781352032416</v>
      </c>
      <c r="M46" s="33">
        <f t="shared" si="4"/>
        <v>0.21939670142565593</v>
      </c>
      <c r="N46" s="23"/>
      <c r="O46" s="24">
        <f>+'J3-Prof'!O46+'J3-R-Estate'!O46+'J3-PKS'!O46</f>
        <v>7368590.7048657052</v>
      </c>
      <c r="P46" s="25"/>
      <c r="Q46" s="32">
        <f t="shared" si="8"/>
        <v>4.0385932073885744</v>
      </c>
      <c r="R46" s="33">
        <f t="shared" si="5"/>
        <v>1.0493744815119443</v>
      </c>
    </row>
  </sheetData>
  <sheetProtection algorithmName="SHA-512" hashValue="N0nYG0U/lsOJ3pw9LDUgg4iX2bS/m+BBzTXldiYFVS3e6V9DxflgJqyU/o6+a40SM7OGe8uXVl5foHXuTXfjag==" saltValue="VR9ml8Z8Yfy9VlFcOr7p4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3FA9-D1FF-4321-88FD-6CD3F79C809B}">
  <sheetPr>
    <tabColor rgb="FF00B0F0"/>
  </sheetPr>
  <dimension ref="A2:S46"/>
  <sheetViews>
    <sheetView view="pageBreakPreview" zoomScale="110" zoomScaleNormal="100" zoomScaleSheetLayoutView="110" workbookViewId="0">
      <pane ySplit="12" topLeftCell="A40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ht="13.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17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18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1326445953.9940414</v>
      </c>
      <c r="F14" s="5"/>
      <c r="G14" s="29"/>
      <c r="H14" s="5"/>
      <c r="I14" s="5"/>
      <c r="J14" s="34">
        <f>J24</f>
        <v>1852009</v>
      </c>
      <c r="K14" s="5"/>
      <c r="L14" s="29"/>
      <c r="M14" s="5"/>
      <c r="N14" s="5"/>
      <c r="O14" s="34">
        <f>+O21+O22+O23+O24</f>
        <v>50428878.143235803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1249415062.6594229</v>
      </c>
      <c r="F15" s="5"/>
      <c r="G15" s="29">
        <f t="shared" ref="G15:G16" si="0">((E15/E14)-1)*100</f>
        <v>-5.8073147347369902</v>
      </c>
      <c r="H15" s="5"/>
      <c r="I15" s="5"/>
      <c r="J15" s="34">
        <f>J28</f>
        <v>1847777</v>
      </c>
      <c r="K15" s="5"/>
      <c r="L15" s="29">
        <f t="shared" ref="L15:L16" si="1">((J15/J14)-1)*100</f>
        <v>-0.228508608759459</v>
      </c>
      <c r="M15" s="5"/>
      <c r="N15" s="5"/>
      <c r="O15" s="34">
        <f>+O25+O26+O27+O28</f>
        <v>50502213.996422783</v>
      </c>
      <c r="P15" s="1"/>
      <c r="Q15" s="29">
        <f t="shared" ref="Q15:Q16" si="2">((O15/O14)-1)*100</f>
        <v>0.14542432012603079</v>
      </c>
      <c r="R15" s="5"/>
    </row>
    <row r="16" spans="1:19" ht="23.1" customHeight="1">
      <c r="A16" s="8">
        <v>2021</v>
      </c>
      <c r="E16" s="34">
        <f>+E29+E30+E31+E32</f>
        <v>1299423844.8451533</v>
      </c>
      <c r="F16" s="5"/>
      <c r="G16" s="29">
        <f t="shared" si="0"/>
        <v>4.0025755795904283</v>
      </c>
      <c r="H16" s="5"/>
      <c r="I16" s="5"/>
      <c r="J16" s="34">
        <f>J32</f>
        <v>1898352</v>
      </c>
      <c r="K16" s="5"/>
      <c r="L16" s="29">
        <f t="shared" si="1"/>
        <v>2.7370727095315184</v>
      </c>
      <c r="M16" s="5"/>
      <c r="N16" s="5"/>
      <c r="O16" s="34">
        <f>+O29+O30+O31+O32</f>
        <v>51208952.806892857</v>
      </c>
      <c r="P16" s="1"/>
      <c r="Q16" s="29">
        <f t="shared" si="2"/>
        <v>1.3994214402563321</v>
      </c>
      <c r="R16" s="5"/>
    </row>
    <row r="17" spans="1:18" ht="23.1" customHeight="1">
      <c r="A17" s="8">
        <v>2022</v>
      </c>
      <c r="E17" s="34">
        <f>+E33+E34+E35+E36</f>
        <v>1554517975.5358896</v>
      </c>
      <c r="F17" s="5"/>
      <c r="G17" s="29">
        <f>((E17/E16)-1)*100</f>
        <v>19.631325968251325</v>
      </c>
      <c r="H17" s="5"/>
      <c r="I17" s="5"/>
      <c r="J17" s="34">
        <f>J36</f>
        <v>1963000</v>
      </c>
      <c r="K17" s="5"/>
      <c r="L17" s="29">
        <f>((J17/J16)-1)*100</f>
        <v>3.4054801217055619</v>
      </c>
      <c r="M17" s="5"/>
      <c r="N17" s="5"/>
      <c r="O17" s="34">
        <f>+O33+O34+O35+O36</f>
        <v>54989124.445472717</v>
      </c>
      <c r="P17" s="1"/>
      <c r="Q17" s="29">
        <f>((O17/O16)-1)*100</f>
        <v>7.3818569437159809</v>
      </c>
      <c r="R17" s="5"/>
    </row>
    <row r="18" spans="1:18" ht="23.1" customHeight="1">
      <c r="A18" s="8">
        <v>2023</v>
      </c>
      <c r="E18" s="34">
        <f>+E37+E38+E39+E40</f>
        <v>1673606681.9176698</v>
      </c>
      <c r="F18" s="5"/>
      <c r="G18" s="29">
        <f>((E18/E17)-1)*100</f>
        <v>7.6608124354899498</v>
      </c>
      <c r="H18" s="5"/>
      <c r="I18" s="5"/>
      <c r="J18" s="34">
        <f>J40</f>
        <v>2003411</v>
      </c>
      <c r="K18" s="5"/>
      <c r="L18" s="29">
        <f>((J18/J17)-1)*100</f>
        <v>2.0586347427407059</v>
      </c>
      <c r="M18" s="5"/>
      <c r="N18" s="5"/>
      <c r="O18" s="34">
        <f>+O37+O38+O39+O40</f>
        <v>56425129.136627123</v>
      </c>
      <c r="P18" s="1"/>
      <c r="Q18" s="29">
        <f>((O18/O17)-1)*100</f>
        <v>2.6114339983324353</v>
      </c>
      <c r="R18" s="5"/>
    </row>
    <row r="19" spans="1:18" ht="23.1" customHeight="1">
      <c r="A19" s="8">
        <v>2024</v>
      </c>
      <c r="E19" s="34">
        <f>+E41+E42+E43+E44</f>
        <v>1766035781.0305612</v>
      </c>
      <c r="F19" s="5"/>
      <c r="G19" s="29">
        <f>((E19/E18)-1)*100</f>
        <v>5.5227491686985486</v>
      </c>
      <c r="H19" s="5"/>
      <c r="I19" s="5"/>
      <c r="J19" s="34">
        <f>J44</f>
        <v>2047636</v>
      </c>
      <c r="K19" s="5"/>
      <c r="L19" s="29">
        <f>((J19/J18)-1)*100</f>
        <v>2.2074851341037816</v>
      </c>
      <c r="M19" s="5"/>
      <c r="N19" s="5"/>
      <c r="O19" s="34">
        <f>+O41+O42+O43+O44</f>
        <v>58238866.753536068</v>
      </c>
      <c r="P19" s="1"/>
      <c r="Q19" s="29">
        <f>((O19/O18)-1)*100</f>
        <v>3.214414649397046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+'J3-Borong'!E21+'J3-Runcit'!E21+'J3-KMotor'!E21</f>
        <v>321863814.72357786</v>
      </c>
      <c r="G21" s="3">
        <f>(E21/E16-1)*100</f>
        <v>-75.230267167989908</v>
      </c>
      <c r="H21" s="4">
        <f>(E21/E19-1)*100</f>
        <v>-81.774785189473576</v>
      </c>
      <c r="J21" s="7">
        <f>+'J3-Borong'!J21+'J3-Runcit'!J21+'J3-KMotor'!J21</f>
        <v>1821881</v>
      </c>
      <c r="L21" s="3">
        <f>(J21/J16-1)*100</f>
        <v>-4.028283479565431</v>
      </c>
      <c r="M21" s="4">
        <f>(J21/J19-1)*100</f>
        <v>-11.025152908036384</v>
      </c>
      <c r="O21" s="7">
        <f>+'J3-Borong'!O21+'J3-Runcit'!O21+'J3-KMotor'!O21</f>
        <v>12410505.98076069</v>
      </c>
      <c r="Q21" s="3">
        <f>(O21/O16-1)*100</f>
        <v>-75.764968232097488</v>
      </c>
      <c r="R21" s="4">
        <f>(O21/O19-1)*100</f>
        <v>-78.690337445470362</v>
      </c>
    </row>
    <row r="22" spans="1:18" ht="23.1" hidden="1" customHeight="1">
      <c r="C22" s="8">
        <v>2</v>
      </c>
      <c r="E22" s="7">
        <f>+'J3-Borong'!E22+'J3-Runcit'!E22+'J3-KMotor'!E22</f>
        <v>328511344.85697764</v>
      </c>
      <c r="G22" s="3">
        <f>(E22/E17-1)*100</f>
        <v>-78.86731771347128</v>
      </c>
      <c r="H22" s="4">
        <f t="shared" ref="H22:H46" si="3">(E22/E21-1)*100</f>
        <v>2.065323851054468</v>
      </c>
      <c r="J22" s="7">
        <f>+'J3-Borong'!J22+'J3-Runcit'!J22+'J3-KMotor'!J22</f>
        <v>1844895</v>
      </c>
      <c r="L22" s="3">
        <f>(J22/J17-1)*100</f>
        <v>-6.0165562913907289</v>
      </c>
      <c r="M22" s="4">
        <f t="shared" ref="M22:M46" si="4">(J22/J21-1)*100</f>
        <v>1.263199956528438</v>
      </c>
      <c r="O22" s="7">
        <f>+'J3-Borong'!O22+'J3-Runcit'!O22+'J3-KMotor'!O22</f>
        <v>12564506.100304704</v>
      </c>
      <c r="Q22" s="3">
        <f>(O22/O17-1)*100</f>
        <v>-77.150925338402715</v>
      </c>
      <c r="R22" s="4">
        <f t="shared" ref="R22:R46" si="5">(O22/O21-1)*100</f>
        <v>1.2408850999528376</v>
      </c>
    </row>
    <row r="23" spans="1:18" ht="23.1" hidden="1" customHeight="1">
      <c r="C23" s="8">
        <v>3</v>
      </c>
      <c r="E23" s="7">
        <f>+'J3-Borong'!E23+'J3-Runcit'!E23+'J3-KMotor'!E23</f>
        <v>337230297.94369483</v>
      </c>
      <c r="G23" s="3">
        <f>(E23/E18-1)*100</f>
        <v>-79.850086547378865</v>
      </c>
      <c r="H23" s="4">
        <f t="shared" si="3"/>
        <v>2.6540797519528869</v>
      </c>
      <c r="J23" s="7">
        <f>+'J3-Borong'!J23+'J3-Runcit'!J23+'J3-KMotor'!J23</f>
        <v>1845840.525954569</v>
      </c>
      <c r="L23" s="3">
        <f>(J23/J18-1)*100</f>
        <v>-7.8651097575800026</v>
      </c>
      <c r="M23" s="4">
        <f t="shared" si="4"/>
        <v>5.1250935937763309E-2</v>
      </c>
      <c r="O23" s="7">
        <f>+'J3-Borong'!O23+'J3-Runcit'!O23+'J3-KMotor'!O23</f>
        <v>12683297.12320294</v>
      </c>
      <c r="Q23" s="3">
        <f>(O23/O18-1)*100</f>
        <v>-77.521899697399434</v>
      </c>
      <c r="R23" s="4">
        <f t="shared" si="5"/>
        <v>0.9454492038915463</v>
      </c>
    </row>
    <row r="24" spans="1:18" ht="23.1" hidden="1" customHeight="1">
      <c r="C24" s="8">
        <v>4</v>
      </c>
      <c r="E24" s="7">
        <f>+'J3-Borong'!E24+'J3-Runcit'!E24+'J3-KMotor'!E24</f>
        <v>338840496.46979105</v>
      </c>
      <c r="G24" s="3">
        <f>(E24/E19-1)*100</f>
        <v>-80.813497659030304</v>
      </c>
      <c r="H24" s="4">
        <f t="shared" si="3"/>
        <v>0.47747742000485704</v>
      </c>
      <c r="J24" s="7">
        <f>+'J3-Borong'!J24+'J3-Runcit'!J24+'J3-KMotor'!J24</f>
        <v>1852009</v>
      </c>
      <c r="L24" s="3">
        <f>(J24/J19-1)*100</f>
        <v>-9.5537976476287803</v>
      </c>
      <c r="M24" s="4">
        <f t="shared" si="4"/>
        <v>0.33418239326179489</v>
      </c>
      <c r="O24" s="7">
        <f>+'J3-Borong'!O24+'J3-Runcit'!O24+'J3-KMotor'!O24</f>
        <v>12770568.938967468</v>
      </c>
      <c r="Q24" s="3">
        <f>(O24/O19-1)*100</f>
        <v>-78.072085445941326</v>
      </c>
      <c r="R24" s="4">
        <f t="shared" si="5"/>
        <v>0.68808461172822355</v>
      </c>
    </row>
    <row r="25" spans="1:18" ht="23.1" customHeight="1">
      <c r="A25" s="8">
        <v>2020</v>
      </c>
      <c r="C25" s="8">
        <v>1</v>
      </c>
      <c r="E25" s="7">
        <f>+'J3-Borong'!E25+'J3-Runcit'!E25+'J3-KMotor'!E25</f>
        <v>326930856.18980157</v>
      </c>
      <c r="G25" s="3">
        <f t="shared" ref="G25:G46" si="6">(E25/E21-1)*100</f>
        <v>1.5742811818021174</v>
      </c>
      <c r="H25" s="4">
        <f t="shared" si="3"/>
        <v>-3.5148219897178867</v>
      </c>
      <c r="J25" s="7">
        <f>+'J3-Borong'!J25+'J3-Runcit'!J25+'J3-KMotor'!J25</f>
        <v>1844520</v>
      </c>
      <c r="L25" s="3">
        <f t="shared" ref="L25:L46" si="7">(J25/J21-1)*100</f>
        <v>1.2426168339205512</v>
      </c>
      <c r="M25" s="4">
        <f t="shared" si="4"/>
        <v>-0.40437168501881171</v>
      </c>
      <c r="O25" s="7">
        <f>+'J3-Borong'!O25+'J3-Runcit'!O25+'J3-KMotor'!O25</f>
        <v>12619531.821232587</v>
      </c>
      <c r="Q25" s="3">
        <f t="shared" ref="Q25:Q46" si="8">(O25/O21-1)*100</f>
        <v>1.6842652571614547</v>
      </c>
      <c r="R25" s="4">
        <f t="shared" si="5"/>
        <v>-1.1826968591353348</v>
      </c>
    </row>
    <row r="26" spans="1:18" ht="23.1" customHeight="1">
      <c r="C26" s="8">
        <v>2</v>
      </c>
      <c r="E26" s="7">
        <f>+'J3-Borong'!E26+'J3-Runcit'!E26+'J3-KMotor'!E26</f>
        <v>254161636.45603976</v>
      </c>
      <c r="G26" s="3">
        <f t="shared" si="6"/>
        <v>-22.632310745099883</v>
      </c>
      <c r="H26" s="4">
        <f t="shared" si="3"/>
        <v>-22.258290508839352</v>
      </c>
      <c r="J26" s="7">
        <f>+'J3-Borong'!J26+'J3-Runcit'!J26+'J3-KMotor'!J26</f>
        <v>1821927</v>
      </c>
      <c r="L26" s="3">
        <f t="shared" si="7"/>
        <v>-1.2449488995308622</v>
      </c>
      <c r="M26" s="4">
        <f t="shared" si="4"/>
        <v>-1.2248715112874842</v>
      </c>
      <c r="O26" s="7">
        <f>+'J3-Borong'!O26+'J3-Runcit'!O26+'J3-KMotor'!O26</f>
        <v>12289608.646344725</v>
      </c>
      <c r="Q26" s="3">
        <f t="shared" si="8"/>
        <v>-2.1878890564055897</v>
      </c>
      <c r="R26" s="4">
        <f t="shared" si="5"/>
        <v>-2.6143852209537632</v>
      </c>
    </row>
    <row r="27" spans="1:18" ht="23.1" customHeight="1">
      <c r="C27" s="8">
        <v>3</v>
      </c>
      <c r="E27" s="7">
        <f>+'J3-Borong'!E27+'J3-Runcit'!E27+'J3-KMotor'!E27</f>
        <v>331065722.99725568</v>
      </c>
      <c r="G27" s="3">
        <f t="shared" si="6"/>
        <v>-1.8280015123280591</v>
      </c>
      <c r="H27" s="4">
        <f t="shared" si="3"/>
        <v>30.257944359166643</v>
      </c>
      <c r="J27" s="7">
        <f>+'J3-Borong'!J27+'J3-Runcit'!J27+'J3-KMotor'!J27</f>
        <v>1848980</v>
      </c>
      <c r="L27" s="3">
        <f t="shared" si="7"/>
        <v>0.17008370990270194</v>
      </c>
      <c r="M27" s="4">
        <f t="shared" si="4"/>
        <v>1.4848564185063307</v>
      </c>
      <c r="O27" s="7">
        <f>+'J3-Borong'!O27+'J3-Runcit'!O27+'J3-KMotor'!O27</f>
        <v>12759566.263821974</v>
      </c>
      <c r="Q27" s="3">
        <f t="shared" si="8"/>
        <v>0.60133528275945203</v>
      </c>
      <c r="R27" s="4">
        <f t="shared" si="5"/>
        <v>3.824024271245019</v>
      </c>
    </row>
    <row r="28" spans="1:18" ht="23.1" customHeight="1">
      <c r="C28" s="8">
        <v>4</v>
      </c>
      <c r="E28" s="7">
        <f>+'J3-Borong'!E28+'J3-Runcit'!E28+'J3-KMotor'!E28</f>
        <v>337256847.01632577</v>
      </c>
      <c r="G28" s="3">
        <f t="shared" si="6"/>
        <v>-0.46737313572743355</v>
      </c>
      <c r="H28" s="4">
        <f t="shared" si="3"/>
        <v>1.8700589003958656</v>
      </c>
      <c r="J28" s="7">
        <f>+'J3-Borong'!J28+'J3-Runcit'!J28+'J3-KMotor'!J28</f>
        <v>1847777</v>
      </c>
      <c r="L28" s="3">
        <f t="shared" si="7"/>
        <v>-0.228508608759459</v>
      </c>
      <c r="M28" s="4">
        <f t="shared" si="4"/>
        <v>-6.5062899544610087E-2</v>
      </c>
      <c r="O28" s="7">
        <f>+'J3-Borong'!O28+'J3-Runcit'!O28+'J3-KMotor'!O28</f>
        <v>12833507.265023496</v>
      </c>
      <c r="Q28" s="3">
        <f t="shared" si="8"/>
        <v>0.49283885750759371</v>
      </c>
      <c r="R28" s="4">
        <f t="shared" si="5"/>
        <v>0.57949462914872463</v>
      </c>
    </row>
    <row r="29" spans="1:18" ht="23.1" customHeight="1">
      <c r="A29" s="8">
        <v>2021</v>
      </c>
      <c r="C29" s="8">
        <v>1</v>
      </c>
      <c r="E29" s="7">
        <f>+'J3-Borong'!E29+'J3-Runcit'!E29+'J3-KMotor'!E29</f>
        <v>332589298.457775</v>
      </c>
      <c r="G29" s="3">
        <f t="shared" si="6"/>
        <v>1.7307764503844858</v>
      </c>
      <c r="H29" s="4">
        <f t="shared" si="3"/>
        <v>-1.3839744396130338</v>
      </c>
      <c r="J29" s="7">
        <f>+'J3-Borong'!J29+'J3-Runcit'!J29+'J3-KMotor'!J29</f>
        <v>1843121</v>
      </c>
      <c r="L29" s="3">
        <f t="shared" si="7"/>
        <v>-7.5846290633874158E-2</v>
      </c>
      <c r="M29" s="4">
        <f t="shared" si="4"/>
        <v>-0.25197845843951683</v>
      </c>
      <c r="O29" s="7">
        <f>+'J3-Borong'!O29+'J3-Runcit'!O29+'J3-KMotor'!O29</f>
        <v>12713340.133554082</v>
      </c>
      <c r="Q29" s="3">
        <f t="shared" si="8"/>
        <v>0.74335810274404057</v>
      </c>
      <c r="R29" s="4">
        <f t="shared" si="5"/>
        <v>-0.93635456767861003</v>
      </c>
    </row>
    <row r="30" spans="1:18" ht="23.1" customHeight="1">
      <c r="C30" s="8">
        <v>2</v>
      </c>
      <c r="E30" s="7">
        <f>+'J3-Borong'!E30+'J3-Runcit'!E30+'J3-KMotor'!E30</f>
        <v>311562851.25842237</v>
      </c>
      <c r="G30" s="3">
        <f t="shared" si="6"/>
        <v>22.584531482708982</v>
      </c>
      <c r="H30" s="4">
        <f t="shared" si="3"/>
        <v>-6.322045627100092</v>
      </c>
      <c r="J30" s="7">
        <f>+'J3-Borong'!J30+'J3-Runcit'!J30+'J3-KMotor'!J30</f>
        <v>1820771</v>
      </c>
      <c r="L30" s="3">
        <f t="shared" si="7"/>
        <v>-6.3449303951257363E-2</v>
      </c>
      <c r="M30" s="4">
        <f t="shared" si="4"/>
        <v>-1.2126170772293277</v>
      </c>
      <c r="O30" s="7">
        <f>+'J3-Borong'!O30+'J3-Runcit'!O30+'J3-KMotor'!O30</f>
        <v>12380592.529778747</v>
      </c>
      <c r="Q30" s="3">
        <f t="shared" si="8"/>
        <v>0.74033182058310665</v>
      </c>
      <c r="R30" s="4">
        <f t="shared" si="5"/>
        <v>-2.617310638115633</v>
      </c>
    </row>
    <row r="31" spans="1:18" ht="23.1" customHeight="1">
      <c r="C31" s="8">
        <v>3</v>
      </c>
      <c r="E31" s="7">
        <f>+'J3-Borong'!E31+'J3-Runcit'!E31+'J3-KMotor'!E31</f>
        <v>300842985.3784039</v>
      </c>
      <c r="G31" s="3">
        <f t="shared" si="6"/>
        <v>-9.1289238116331042</v>
      </c>
      <c r="H31" s="4">
        <f t="shared" si="3"/>
        <v>-3.4406752399139484</v>
      </c>
      <c r="J31" s="7">
        <f>+'J3-Borong'!J31+'J3-Runcit'!J31+'J3-KMotor'!J31</f>
        <v>1856187</v>
      </c>
      <c r="L31" s="3">
        <f t="shared" si="7"/>
        <v>0.38978247466170401</v>
      </c>
      <c r="M31" s="4">
        <f t="shared" si="4"/>
        <v>1.9451100660105025</v>
      </c>
      <c r="O31" s="7">
        <f>+'J3-Borong'!O31+'J3-Runcit'!O31+'J3-KMotor'!O31</f>
        <v>12813539.203505706</v>
      </c>
      <c r="Q31" s="3">
        <f t="shared" si="8"/>
        <v>0.42299979927034048</v>
      </c>
      <c r="R31" s="4">
        <f t="shared" si="5"/>
        <v>3.4969786194449348</v>
      </c>
    </row>
    <row r="32" spans="1:18" ht="23.1" customHeight="1">
      <c r="C32" s="8">
        <v>4</v>
      </c>
      <c r="E32" s="7">
        <f>+'J3-Borong'!E32+'J3-Runcit'!E32+'J3-KMotor'!E32</f>
        <v>354428709.75055206</v>
      </c>
      <c r="G32" s="3">
        <f t="shared" si="6"/>
        <v>5.0916276084959744</v>
      </c>
      <c r="H32" s="4">
        <f t="shared" si="3"/>
        <v>17.811857672116705</v>
      </c>
      <c r="J32" s="7">
        <f>+'J3-Borong'!J32+'J3-Runcit'!J32+'J3-KMotor'!J32</f>
        <v>1898352</v>
      </c>
      <c r="L32" s="3">
        <f t="shared" si="7"/>
        <v>2.7370727095315184</v>
      </c>
      <c r="M32" s="4">
        <f t="shared" si="4"/>
        <v>2.271592247979326</v>
      </c>
      <c r="O32" s="7">
        <f>+'J3-Borong'!O32+'J3-Runcit'!O32+'J3-KMotor'!O32</f>
        <v>13301480.940054325</v>
      </c>
      <c r="Q32" s="3">
        <f t="shared" si="8"/>
        <v>3.6464986956936229</v>
      </c>
      <c r="R32" s="4">
        <f t="shared" si="5"/>
        <v>3.808016885882104</v>
      </c>
    </row>
    <row r="33" spans="1:18" ht="23.1" customHeight="1">
      <c r="A33" s="8">
        <v>2022</v>
      </c>
      <c r="C33" s="8">
        <v>1</v>
      </c>
      <c r="E33" s="7">
        <f>+'J3-Borong'!E33+'J3-Runcit'!E33+'J3-KMotor'!E33</f>
        <v>361047898.8132689</v>
      </c>
      <c r="G33" s="3">
        <f t="shared" si="6"/>
        <v>8.5566795105726854</v>
      </c>
      <c r="H33" s="4">
        <f t="shared" si="3"/>
        <v>1.8675657136735468</v>
      </c>
      <c r="J33" s="7">
        <f>+'J3-Borong'!J33+'J3-Runcit'!J33+'J3-KMotor'!J33</f>
        <v>1915305</v>
      </c>
      <c r="L33" s="3">
        <f t="shared" si="7"/>
        <v>3.9164004967660926</v>
      </c>
      <c r="M33" s="4">
        <f t="shared" si="4"/>
        <v>0.89303775063844792</v>
      </c>
      <c r="O33" s="7">
        <f>+'J3-Borong'!O33+'J3-Runcit'!O33+'J3-KMotor'!O33</f>
        <v>13471149.205875948</v>
      </c>
      <c r="Q33" s="3">
        <f t="shared" si="8"/>
        <v>5.9607393836793143</v>
      </c>
      <c r="R33" s="4">
        <f t="shared" si="5"/>
        <v>1.2755592146939554</v>
      </c>
    </row>
    <row r="34" spans="1:18" ht="23.1" customHeight="1">
      <c r="C34" s="8">
        <v>2</v>
      </c>
      <c r="E34" s="7">
        <f>+'J3-Borong'!E34+'J3-Runcit'!E34+'J3-KMotor'!E34</f>
        <v>390282388.61470342</v>
      </c>
      <c r="G34" s="3">
        <f t="shared" si="6"/>
        <v>25.266021619178215</v>
      </c>
      <c r="H34" s="4">
        <f t="shared" si="3"/>
        <v>8.0971222648090766</v>
      </c>
      <c r="J34" s="7">
        <f>+'J3-Borong'!J34+'J3-Runcit'!J34+'J3-KMotor'!J34</f>
        <v>1942779</v>
      </c>
      <c r="L34" s="3">
        <f t="shared" si="7"/>
        <v>6.7008975867915321</v>
      </c>
      <c r="M34" s="4">
        <f t="shared" si="4"/>
        <v>1.4344451666966851</v>
      </c>
      <c r="O34" s="7">
        <f>+'J3-Borong'!O34+'J3-Runcit'!O34+'J3-KMotor'!O34</f>
        <v>13758253.466947027</v>
      </c>
      <c r="Q34" s="3">
        <f t="shared" si="8"/>
        <v>11.127584837758153</v>
      </c>
      <c r="R34" s="4">
        <f t="shared" si="5"/>
        <v>2.1312529219544851</v>
      </c>
    </row>
    <row r="35" spans="1:18" ht="23.1" customHeight="1">
      <c r="C35" s="8">
        <v>3</v>
      </c>
      <c r="E35" s="7">
        <f>+'J3-Borong'!E35+'J3-Runcit'!E35+'J3-KMotor'!E35</f>
        <v>398034028.23365164</v>
      </c>
      <c r="G35" s="3">
        <f t="shared" si="6"/>
        <v>32.306235338344244</v>
      </c>
      <c r="H35" s="4">
        <f t="shared" si="3"/>
        <v>1.9861617754422412</v>
      </c>
      <c r="J35" s="7">
        <f>+'J3-Borong'!J35+'J3-Runcit'!J35+'J3-KMotor'!J35</f>
        <v>1951300</v>
      </c>
      <c r="L35" s="3">
        <f t="shared" si="7"/>
        <v>5.1241065690040832</v>
      </c>
      <c r="M35" s="4">
        <f t="shared" si="4"/>
        <v>0.43859852304353186</v>
      </c>
      <c r="O35" s="7">
        <f>+'J3-Borong'!O35+'J3-Runcit'!O35+'J3-KMotor'!O35</f>
        <v>13843966.806590129</v>
      </c>
      <c r="Q35" s="3">
        <f t="shared" si="8"/>
        <v>8.0417095286406504</v>
      </c>
      <c r="R35" s="4">
        <f t="shared" si="5"/>
        <v>0.62299578830278257</v>
      </c>
    </row>
    <row r="36" spans="1:18" ht="23.1" customHeight="1">
      <c r="C36" s="8">
        <v>4</v>
      </c>
      <c r="E36" s="7">
        <f>+'J3-Borong'!E36+'J3-Runcit'!E36+'J3-KMotor'!E36</f>
        <v>405153659.87426555</v>
      </c>
      <c r="G36" s="3">
        <f t="shared" si="6"/>
        <v>14.311749790081585</v>
      </c>
      <c r="H36" s="4">
        <f t="shared" si="3"/>
        <v>1.7886992406675795</v>
      </c>
      <c r="J36" s="7">
        <f>+'J3-Borong'!J36+'J3-Runcit'!J36+'J3-KMotor'!J36</f>
        <v>1963000</v>
      </c>
      <c r="L36" s="3">
        <f t="shared" si="7"/>
        <v>3.4054801217055619</v>
      </c>
      <c r="M36" s="4">
        <f t="shared" si="4"/>
        <v>0.59960026648899767</v>
      </c>
      <c r="O36" s="7">
        <f>+'J3-Borong'!O36+'J3-Runcit'!O36+'J3-KMotor'!O36</f>
        <v>13915754.966059608</v>
      </c>
      <c r="Q36" s="3">
        <f t="shared" si="8"/>
        <v>4.6180874804363947</v>
      </c>
      <c r="R36" s="4">
        <f t="shared" si="5"/>
        <v>0.51855194737469024</v>
      </c>
    </row>
    <row r="37" spans="1:18" ht="23.1" customHeight="1">
      <c r="A37" s="8">
        <v>2023</v>
      </c>
      <c r="C37" s="8">
        <v>1</v>
      </c>
      <c r="E37" s="7">
        <f>+'J3-Borong'!E37+'J3-Runcit'!E37+'J3-KMotor'!E37</f>
        <v>407419457.30645931</v>
      </c>
      <c r="G37" s="3">
        <f t="shared" si="6"/>
        <v>12.843602925154652</v>
      </c>
      <c r="H37" s="4">
        <f t="shared" si="3"/>
        <v>0.55924397496418532</v>
      </c>
      <c r="J37" s="7">
        <f>+'J3-Borong'!J37+'J3-Runcit'!J37+'J3-KMotor'!J37</f>
        <v>1964336</v>
      </c>
      <c r="L37" s="3">
        <f t="shared" si="7"/>
        <v>2.5599578135075074</v>
      </c>
      <c r="M37" s="4">
        <f t="shared" si="4"/>
        <v>6.8059093224648315E-2</v>
      </c>
      <c r="O37" s="7">
        <f>+'J3-Borong'!O37+'J3-Runcit'!O37+'J3-KMotor'!O37</f>
        <v>13928098.487413866</v>
      </c>
      <c r="Q37" s="3">
        <f t="shared" si="8"/>
        <v>3.3920586473691783</v>
      </c>
      <c r="R37" s="4">
        <f t="shared" si="5"/>
        <v>8.8701772806176749E-2</v>
      </c>
    </row>
    <row r="38" spans="1:18" ht="23.1" customHeight="1">
      <c r="C38" s="8">
        <v>2</v>
      </c>
      <c r="E38" s="7">
        <f>+'J3-Borong'!E38+'J3-Runcit'!E38+'J3-KMotor'!E38</f>
        <v>412448545.70200086</v>
      </c>
      <c r="G38" s="3">
        <f t="shared" si="6"/>
        <v>5.6795176349041965</v>
      </c>
      <c r="H38" s="4">
        <f t="shared" si="3"/>
        <v>1.2343760970057627</v>
      </c>
      <c r="J38" s="7">
        <f>+'J3-Borong'!J38+'J3-Runcit'!J38+'J3-KMotor'!J38</f>
        <v>1973336</v>
      </c>
      <c r="L38" s="3">
        <f t="shared" si="7"/>
        <v>1.5728500256591227</v>
      </c>
      <c r="M38" s="4">
        <f t="shared" si="4"/>
        <v>0.45817008902753198</v>
      </c>
      <c r="O38" s="7">
        <f>+'J3-Borong'!O38+'J3-Runcit'!O38+'J3-KMotor'!O38</f>
        <v>14028644.30033892</v>
      </c>
      <c r="Q38" s="3">
        <f t="shared" si="8"/>
        <v>1.9652991133030318</v>
      </c>
      <c r="R38" s="4">
        <f t="shared" si="5"/>
        <v>0.72189188650491065</v>
      </c>
    </row>
    <row r="39" spans="1:18" ht="23.1" customHeight="1">
      <c r="C39" s="8">
        <v>3</v>
      </c>
      <c r="E39" s="7">
        <f>+'J3-Borong'!E39+'J3-Runcit'!E39+'J3-KMotor'!E39</f>
        <v>424936615.30187672</v>
      </c>
      <c r="G39" s="3">
        <f t="shared" si="6"/>
        <v>6.7588661169524222</v>
      </c>
      <c r="H39" s="4">
        <f t="shared" si="3"/>
        <v>3.0277884914397646</v>
      </c>
      <c r="J39" s="7">
        <f>+'J3-Borong'!J39+'J3-Runcit'!J39+'J3-KMotor'!J39</f>
        <v>1988463</v>
      </c>
      <c r="L39" s="3">
        <f t="shared" si="7"/>
        <v>1.9045251883359704</v>
      </c>
      <c r="M39" s="4">
        <f t="shared" si="4"/>
        <v>0.76656991004067088</v>
      </c>
      <c r="O39" s="7">
        <f>+'J3-Borong'!O39+'J3-Runcit'!O39+'J3-KMotor'!O39</f>
        <v>14200134.066643149</v>
      </c>
      <c r="Q39" s="3">
        <f t="shared" si="8"/>
        <v>2.5727254697221147</v>
      </c>
      <c r="R39" s="4">
        <f t="shared" si="5"/>
        <v>1.2224257927766047</v>
      </c>
    </row>
    <row r="40" spans="1:18" ht="23.1" customHeight="1">
      <c r="C40" s="8">
        <v>4</v>
      </c>
      <c r="E40" s="7">
        <f>+'J3-Borong'!E40+'J3-Runcit'!E40+'J3-KMotor'!E40</f>
        <v>428802063.60733289</v>
      </c>
      <c r="G40" s="3">
        <f t="shared" si="6"/>
        <v>5.8368974725308664</v>
      </c>
      <c r="H40" s="4">
        <f t="shared" si="3"/>
        <v>0.90965291440232576</v>
      </c>
      <c r="J40" s="7">
        <f>+'J3-Borong'!J40+'J3-Runcit'!J40+'J3-KMotor'!J40</f>
        <v>2003411</v>
      </c>
      <c r="L40" s="3">
        <f t="shared" si="7"/>
        <v>2.0586347427407059</v>
      </c>
      <c r="M40" s="4">
        <f t="shared" si="4"/>
        <v>0.75173639137364745</v>
      </c>
      <c r="O40" s="7">
        <f>+'J3-Borong'!O40+'J3-Runcit'!O40+'J3-KMotor'!O40</f>
        <v>14268252.282231186</v>
      </c>
      <c r="Q40" s="3">
        <f t="shared" si="8"/>
        <v>2.5330807924637488</v>
      </c>
      <c r="R40" s="4">
        <f t="shared" si="5"/>
        <v>0.47970121456846204</v>
      </c>
    </row>
    <row r="41" spans="1:18" ht="23.1" customHeight="1">
      <c r="A41" s="8">
        <v>2024</v>
      </c>
      <c r="C41" s="8">
        <v>1</v>
      </c>
      <c r="E41" s="7">
        <f>+'J3-Borong'!E41+'J3-Runcit'!E41+'J3-KMotor'!E41</f>
        <v>429235681.32252663</v>
      </c>
      <c r="G41" s="3">
        <f t="shared" si="6"/>
        <v>5.3547329723276471</v>
      </c>
      <c r="H41" s="4">
        <f t="shared" si="3"/>
        <v>0.10112304767051494</v>
      </c>
      <c r="J41" s="7">
        <f>+'J3-Borong'!J41+'J3-Runcit'!J41+'J3-KMotor'!J41</f>
        <v>2005789</v>
      </c>
      <c r="L41" s="3">
        <f t="shared" si="7"/>
        <v>2.110280522273178</v>
      </c>
      <c r="M41" s="4">
        <f t="shared" si="4"/>
        <v>0.11869756130917786</v>
      </c>
      <c r="O41" s="7">
        <f>+'J3-Borong'!O41+'J3-Runcit'!O41+'J3-KMotor'!O41</f>
        <v>14315337.939801197</v>
      </c>
      <c r="Q41" s="3">
        <f t="shared" si="8"/>
        <v>2.7802750873513693</v>
      </c>
      <c r="R41" s="4">
        <f t="shared" si="5"/>
        <v>0.33000297891179198</v>
      </c>
    </row>
    <row r="42" spans="1:18" ht="23.1" customHeight="1">
      <c r="C42" s="8">
        <v>2</v>
      </c>
      <c r="E42" s="7">
        <f>+'J3-Borong'!E42+'J3-Runcit'!E42+'J3-KMotor'!E42</f>
        <v>438741869.95373571</v>
      </c>
      <c r="G42" s="3">
        <f t="shared" si="6"/>
        <v>6.374934407147137</v>
      </c>
      <c r="H42" s="4">
        <f t="shared" si="3"/>
        <v>2.2146780999005911</v>
      </c>
      <c r="J42" s="7">
        <f>+'J3-Borong'!J42+'J3-Runcit'!J42+'J3-KMotor'!J42</f>
        <v>2018200</v>
      </c>
      <c r="L42" s="3">
        <f t="shared" si="7"/>
        <v>2.2735104412020979</v>
      </c>
      <c r="M42" s="4">
        <f t="shared" si="4"/>
        <v>0.61875900206851409</v>
      </c>
      <c r="O42" s="7">
        <f>+'J3-Borong'!O42+'J3-Runcit'!O42+'J3-KMotor'!O42</f>
        <v>14465544.963826837</v>
      </c>
      <c r="Q42" s="3">
        <f t="shared" si="8"/>
        <v>3.1143470041318455</v>
      </c>
      <c r="R42" s="4">
        <f t="shared" si="5"/>
        <v>1.0492733364541484</v>
      </c>
    </row>
    <row r="43" spans="1:18" ht="23.1" customHeight="1">
      <c r="C43" s="8">
        <v>3</v>
      </c>
      <c r="E43" s="7">
        <f>+'J3-Borong'!E43+'J3-Runcit'!E43+'J3-KMotor'!E43</f>
        <v>446436342.19170302</v>
      </c>
      <c r="G43" s="3">
        <f t="shared" si="6"/>
        <v>5.0595138464480938</v>
      </c>
      <c r="H43" s="4">
        <f t="shared" si="3"/>
        <v>1.7537583633808751</v>
      </c>
      <c r="J43" s="7">
        <f>+'J3-Borong'!J43+'J3-Runcit'!J43+'J3-KMotor'!J43</f>
        <v>2030944</v>
      </c>
      <c r="L43" s="3">
        <f t="shared" si="7"/>
        <v>2.1363736715241943</v>
      </c>
      <c r="M43" s="4">
        <f t="shared" si="4"/>
        <v>0.63145377068674069</v>
      </c>
      <c r="O43" s="7">
        <f>+'J3-Borong'!O43+'J3-Runcit'!O43+'J3-KMotor'!O43</f>
        <v>14666181.559965078</v>
      </c>
      <c r="Q43" s="3">
        <f t="shared" si="8"/>
        <v>3.2819936145300099</v>
      </c>
      <c r="R43" s="4">
        <f t="shared" si="5"/>
        <v>1.3869964570291771</v>
      </c>
    </row>
    <row r="44" spans="1:18" ht="23.1" customHeight="1">
      <c r="C44" s="8">
        <v>4</v>
      </c>
      <c r="E44" s="7">
        <f>+'J3-Borong'!E44+'J3-Runcit'!E44+'J3-KMotor'!E44</f>
        <v>451621887.56259578</v>
      </c>
      <c r="G44" s="3">
        <f t="shared" si="6"/>
        <v>5.3217616919305932</v>
      </c>
      <c r="H44" s="4">
        <f t="shared" si="3"/>
        <v>1.1615419446891817</v>
      </c>
      <c r="J44" s="7">
        <f>+'J3-Borong'!J44+'J3-Runcit'!J44+'J3-KMotor'!J44</f>
        <v>2047636</v>
      </c>
      <c r="L44" s="3">
        <f t="shared" si="7"/>
        <v>2.2074851341037816</v>
      </c>
      <c r="M44" s="4">
        <f t="shared" si="4"/>
        <v>0.82188381363543783</v>
      </c>
      <c r="O44" s="7">
        <f>+'J3-Borong'!O44+'J3-Runcit'!O44+'J3-KMotor'!O44</f>
        <v>14791802.289942956</v>
      </c>
      <c r="Q44" s="3">
        <f t="shared" si="8"/>
        <v>3.6693352301021998</v>
      </c>
      <c r="R44" s="4">
        <f t="shared" si="5"/>
        <v>0.85653330735240285</v>
      </c>
    </row>
    <row r="45" spans="1:18" ht="23.1" customHeight="1">
      <c r="A45" s="8">
        <v>2025</v>
      </c>
      <c r="C45" s="8" t="s">
        <v>20</v>
      </c>
      <c r="E45" s="7">
        <f>+'J3-Borong'!E45+'J3-Runcit'!E45+'J3-KMotor'!E45</f>
        <v>451387620.91446173</v>
      </c>
      <c r="G45" s="3">
        <f t="shared" si="6"/>
        <v>5.1607870817454771</v>
      </c>
      <c r="H45" s="4">
        <f t="shared" si="3"/>
        <v>-5.1872297287980373E-2</v>
      </c>
      <c r="J45" s="7">
        <f>+'J3-Borong'!J45+'J3-Runcit'!J45+'J3-KMotor'!J45</f>
        <v>2053479</v>
      </c>
      <c r="L45" s="3">
        <f t="shared" si="7"/>
        <v>2.3776179847431633</v>
      </c>
      <c r="M45" s="4">
        <f t="shared" si="4"/>
        <v>0.28535345149236502</v>
      </c>
      <c r="O45" s="7">
        <f>+'J3-Borong'!O45+'J3-Runcit'!O45+'J3-KMotor'!O45</f>
        <v>14872667.4332808</v>
      </c>
      <c r="Q45" s="3">
        <f t="shared" si="8"/>
        <v>3.8932332287458626</v>
      </c>
      <c r="R45" s="4">
        <f t="shared" si="5"/>
        <v>0.54668891425639909</v>
      </c>
    </row>
    <row r="46" spans="1:18" ht="23.1" customHeight="1" thickBot="1">
      <c r="A46" s="27"/>
      <c r="B46" s="23"/>
      <c r="C46" s="27" t="s">
        <v>19</v>
      </c>
      <c r="D46" s="23"/>
      <c r="E46" s="24">
        <f>+'J3-Borong'!E46+'J3-Runcit'!E46+'J3-KMotor'!E46</f>
        <v>459016617.88551509</v>
      </c>
      <c r="F46" s="23"/>
      <c r="G46" s="32">
        <f t="shared" si="6"/>
        <v>4.6211107989117428</v>
      </c>
      <c r="H46" s="33">
        <f t="shared" si="3"/>
        <v>1.6901209996848854</v>
      </c>
      <c r="I46" s="23"/>
      <c r="J46" s="24">
        <f>+'J3-Borong'!J46+'J3-Runcit'!J46+'J3-KMotor'!J46</f>
        <v>2069727</v>
      </c>
      <c r="K46" s="23"/>
      <c r="L46" s="32">
        <f t="shared" si="7"/>
        <v>2.5531166385888371</v>
      </c>
      <c r="M46" s="33">
        <f t="shared" si="4"/>
        <v>0.79124256931772941</v>
      </c>
      <c r="N46" s="23"/>
      <c r="O46" s="24">
        <f>+'J3-Borong'!O46+'J3-Runcit'!O46+'J3-KMotor'!O46</f>
        <v>15004409.543334421</v>
      </c>
      <c r="P46" s="25"/>
      <c r="Q46" s="32">
        <f t="shared" si="8"/>
        <v>3.7251592031623426</v>
      </c>
      <c r="R46" s="33">
        <f t="shared" si="5"/>
        <v>0.88580014744914504</v>
      </c>
    </row>
  </sheetData>
  <sheetProtection algorithmName="SHA-512" hashValue="1oekE+v7bHeug1EuAfavyg0HjtujIqAjrlGBx0GjiG66rs8i+HthlOLjllG0mZnZX+zEFRev+sEbDu9JJTaIwA==" saltValue="X0GTWDXjfPmzjWI2+cPoPA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AB93-B005-40AA-8561-2A5DCA742134}">
  <sheetPr>
    <tabColor rgb="FFFFFF00"/>
  </sheetPr>
  <dimension ref="A2:S46"/>
  <sheetViews>
    <sheetView view="pageBreakPreview" zoomScale="90" zoomScaleNormal="100" zoomScaleSheetLayoutView="90" workbookViewId="0">
      <pane ySplit="12" topLeftCell="A36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 t="s">
        <v>111</v>
      </c>
      <c r="B11" s="9"/>
      <c r="C11" s="28"/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 t="s">
        <v>112</v>
      </c>
      <c r="B12" s="9"/>
      <c r="C12" s="28"/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638222228.17294276</v>
      </c>
      <c r="F14" s="5"/>
      <c r="G14" s="29"/>
      <c r="H14" s="5"/>
      <c r="I14" s="5"/>
      <c r="J14" s="34">
        <f>J24</f>
        <v>479566</v>
      </c>
      <c r="K14" s="5"/>
      <c r="L14" s="29"/>
      <c r="M14" s="5"/>
      <c r="N14" s="5"/>
      <c r="O14" s="34">
        <f>+O21+O22+O23+O24</f>
        <v>18430534.922854032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603311269.96155381</v>
      </c>
      <c r="F15" s="5"/>
      <c r="G15" s="29">
        <f t="shared" ref="G15:G16" si="0">((E15/E14)-1)*100</f>
        <v>-5.4700317021752038</v>
      </c>
      <c r="H15" s="5"/>
      <c r="I15" s="5"/>
      <c r="J15" s="34">
        <f>J28</f>
        <v>484377</v>
      </c>
      <c r="K15" s="5"/>
      <c r="L15" s="29">
        <f t="shared" ref="L15:L16" si="1">((J15/J14)-1)*100</f>
        <v>1.0031987255143093</v>
      </c>
      <c r="M15" s="5"/>
      <c r="N15" s="5"/>
      <c r="O15" s="34">
        <f>+O25+O26+O27+O28</f>
        <v>18550506.809012059</v>
      </c>
      <c r="P15" s="1"/>
      <c r="Q15" s="29">
        <f t="shared" ref="Q15:Q16" si="2">((O15/O14)-1)*100</f>
        <v>0.65094087968797787</v>
      </c>
      <c r="R15" s="5"/>
    </row>
    <row r="16" spans="1:19" ht="23.1" customHeight="1">
      <c r="A16" s="8">
        <v>2021</v>
      </c>
      <c r="E16" s="34">
        <f>+E29+E30+E31+E32</f>
        <v>641755408.05454803</v>
      </c>
      <c r="F16" s="5"/>
      <c r="G16" s="29">
        <f t="shared" si="0"/>
        <v>6.372189615394408</v>
      </c>
      <c r="H16" s="5"/>
      <c r="I16" s="5"/>
      <c r="J16" s="34">
        <f>J32</f>
        <v>492716</v>
      </c>
      <c r="K16" s="5"/>
      <c r="L16" s="29">
        <f t="shared" si="1"/>
        <v>1.7215928914874112</v>
      </c>
      <c r="M16" s="5"/>
      <c r="N16" s="5"/>
      <c r="O16" s="34">
        <f>+O29+O30+O31+O32</f>
        <v>18888035.04636753</v>
      </c>
      <c r="P16" s="1"/>
      <c r="Q16" s="29">
        <f t="shared" si="2"/>
        <v>1.8195095197695466</v>
      </c>
      <c r="R16" s="5"/>
    </row>
    <row r="17" spans="1:18" ht="23.1" customHeight="1">
      <c r="A17" s="8">
        <v>2022</v>
      </c>
      <c r="E17" s="34">
        <f>+E33+E34+E35+E36</f>
        <v>710292489.54437256</v>
      </c>
      <c r="F17" s="5"/>
      <c r="G17" s="29">
        <f>((E17/E16)-1)*100</f>
        <v>10.679626634949834</v>
      </c>
      <c r="H17" s="5"/>
      <c r="I17" s="5"/>
      <c r="J17" s="34">
        <f>J36</f>
        <v>507009</v>
      </c>
      <c r="K17" s="5"/>
      <c r="L17" s="29">
        <f>((J17/J16)-1)*100</f>
        <v>2.9008597244660317</v>
      </c>
      <c r="M17" s="5"/>
      <c r="N17" s="5"/>
      <c r="O17" s="34">
        <f>+O33+O34+O35+O36</f>
        <v>19852052.13806048</v>
      </c>
      <c r="P17" s="1"/>
      <c r="Q17" s="29">
        <f>((O17/O16)-1)*100</f>
        <v>5.1038506087394575</v>
      </c>
      <c r="R17" s="5"/>
    </row>
    <row r="18" spans="1:18" ht="23.1" customHeight="1">
      <c r="A18" s="8">
        <v>2023</v>
      </c>
      <c r="E18" s="34">
        <f>+E37+E38+E39+E40</f>
        <v>747149463.40619898</v>
      </c>
      <c r="F18" s="5"/>
      <c r="G18" s="29">
        <f>((E18/E17)-1)*100</f>
        <v>5.1889854397121571</v>
      </c>
      <c r="H18" s="5"/>
      <c r="I18" s="5"/>
      <c r="J18" s="34">
        <f>J40</f>
        <v>514121</v>
      </c>
      <c r="K18" s="5"/>
      <c r="L18" s="29">
        <f>((J18/J17)-1)*100</f>
        <v>1.4027364405760023</v>
      </c>
      <c r="M18" s="5"/>
      <c r="N18" s="5"/>
      <c r="O18" s="34">
        <f>+O37+O38+O39+O40</f>
        <v>20398211.918968715</v>
      </c>
      <c r="P18" s="1"/>
      <c r="Q18" s="29">
        <f>((O18/O17)-1)*100</f>
        <v>2.7511502443676061</v>
      </c>
      <c r="R18" s="5"/>
    </row>
    <row r="19" spans="1:18" ht="23.1" customHeight="1">
      <c r="A19" s="8">
        <v>2024</v>
      </c>
      <c r="E19" s="34">
        <f>+E41+E42+E43+E44</f>
        <v>782078080.32825494</v>
      </c>
      <c r="F19" s="5"/>
      <c r="G19" s="29">
        <f>((E19/E18)-1)*100</f>
        <v>4.674916952067254</v>
      </c>
      <c r="H19" s="5"/>
      <c r="I19" s="5"/>
      <c r="J19" s="34">
        <f>J44</f>
        <v>525547</v>
      </c>
      <c r="K19" s="5"/>
      <c r="L19" s="29">
        <f>((J19/J18)-1)*100</f>
        <v>2.2224340184509028</v>
      </c>
      <c r="M19" s="5"/>
      <c r="N19" s="5"/>
      <c r="O19" s="34">
        <f>+O41+O42+O43+O44</f>
        <v>21035760.732995145</v>
      </c>
      <c r="P19" s="1"/>
      <c r="Q19" s="29">
        <f>((O19/O18)-1)*100</f>
        <v>3.1255132389009121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f>+'J3-B1'!E21+'J3-B2'!E21+'J3-B3'!E21+'J3-B4'!E21+'J3-B5'!E21+'J3-B6'!E21+'J3-B7'!E21</f>
        <v>156225607.40470129</v>
      </c>
      <c r="G21" s="3">
        <f>(E21/E16-1)*100</f>
        <v>-75.6565187540387</v>
      </c>
      <c r="H21" s="4">
        <f>(E21/E19-1)*100</f>
        <v>-80.024295356912447</v>
      </c>
      <c r="J21" s="7">
        <f>+'J3-B1'!J21+'J3-B2'!J21+'J3-B3'!J21+'J3-B4'!J21+'J3-B5'!J21+'J3-B6'!J21+'J3-B7'!J21</f>
        <v>469363</v>
      </c>
      <c r="L21" s="3">
        <f>(J21/J16-1)*100</f>
        <v>-4.739647180119988</v>
      </c>
      <c r="M21" s="4">
        <f>(J21/J19-1)*100</f>
        <v>-10.690575723959983</v>
      </c>
      <c r="O21" s="7">
        <f>+'J3-B1'!O21+'J3-B2'!O21+'J3-B3'!O21+'J3-B4'!O21+'J3-B5'!O21+'J3-B6'!O21+'J3-B7'!O21</f>
        <v>4547488.7305782102</v>
      </c>
      <c r="Q21" s="3">
        <f>(O21/O16-1)*100</f>
        <v>-75.92397134262643</v>
      </c>
      <c r="R21" s="4">
        <f>(O21/O19-1)*100</f>
        <v>-78.382104701137081</v>
      </c>
    </row>
    <row r="22" spans="1:18" ht="23.1" hidden="1" customHeight="1">
      <c r="C22" s="8">
        <v>2</v>
      </c>
      <c r="E22" s="7">
        <f>+'J3-B1'!E22+'J3-B2'!E22+'J3-B3'!E22+'J3-B4'!E22+'J3-B5'!E22+'J3-B6'!E22+'J3-B7'!E22</f>
        <v>158115565.02807766</v>
      </c>
      <c r="G22" s="3">
        <f>(E22/E17-1)*100</f>
        <v>-77.739372532362935</v>
      </c>
      <c r="H22" s="4">
        <f t="shared" ref="H22:H46" si="3">(E22/E21-1)*100</f>
        <v>1.2097617380231629</v>
      </c>
      <c r="J22" s="7">
        <f>+'J3-B1'!J22+'J3-B2'!J22+'J3-B3'!J22+'J3-B4'!J22+'J3-B5'!J22+'J3-B6'!J22+'J3-B7'!J22</f>
        <v>477344</v>
      </c>
      <c r="L22" s="3">
        <f>(J22/J17-1)*100</f>
        <v>-5.8509809490561278</v>
      </c>
      <c r="M22" s="4">
        <f t="shared" ref="M22:M46" si="4">(J22/J21-1)*100</f>
        <v>1.7003896770729776</v>
      </c>
      <c r="O22" s="7">
        <f>+'J3-B1'!O22+'J3-B2'!O22+'J3-B3'!O22+'J3-B4'!O22+'J3-B5'!O22+'J3-B6'!O22+'J3-B7'!O22</f>
        <v>4558005.9911020733</v>
      </c>
      <c r="Q22" s="3">
        <f>(O22/O17-1)*100</f>
        <v>-77.040126837248053</v>
      </c>
      <c r="R22" s="4">
        <f t="shared" ref="R22:R46" si="5">(O22/O21-1)*100</f>
        <v>0.23127623061807157</v>
      </c>
    </row>
    <row r="23" spans="1:18" ht="23.1" hidden="1" customHeight="1">
      <c r="C23" s="8">
        <v>3</v>
      </c>
      <c r="E23" s="7">
        <f>+'J3-B1'!E23+'J3-B2'!E23+'J3-B3'!E23+'J3-B4'!E23+'J3-B5'!E23+'J3-B6'!E23+'J3-B7'!E23</f>
        <v>161222580.98819366</v>
      </c>
      <c r="G23" s="3">
        <f>(E23/E18-1)*100</f>
        <v>-78.421642671977324</v>
      </c>
      <c r="H23" s="4">
        <f t="shared" si="3"/>
        <v>1.9650285280669699</v>
      </c>
      <c r="J23" s="7">
        <f>+'J3-B1'!J23+'J3-B2'!J23+'J3-B3'!J23+'J3-B4'!J23+'J3-B5'!J23+'J3-B6'!J23+'J3-B7'!J23</f>
        <v>475047</v>
      </c>
      <c r="L23" s="3">
        <f>(J23/J18-1)*100</f>
        <v>-7.6001563834194652</v>
      </c>
      <c r="M23" s="4">
        <f t="shared" si="4"/>
        <v>-0.48120433062948109</v>
      </c>
      <c r="O23" s="7">
        <f>+'J3-B1'!O23+'J3-B2'!O23+'J3-B3'!O23+'J3-B4'!O23+'J3-B5'!O23+'J3-B6'!O23+'J3-B7'!O23</f>
        <v>4643912.2509910902</v>
      </c>
      <c r="Q23" s="3">
        <f>(O23/O18-1)*100</f>
        <v>-77.233728772703742</v>
      </c>
      <c r="R23" s="4">
        <f t="shared" si="5"/>
        <v>1.8847333693005064</v>
      </c>
    </row>
    <row r="24" spans="1:18" ht="23.1" hidden="1" customHeight="1">
      <c r="C24" s="8">
        <v>4</v>
      </c>
      <c r="E24" s="7">
        <f>+'J3-B1'!E24+'J3-B2'!E24+'J3-B3'!E24+'J3-B4'!E24+'J3-B5'!E24+'J3-B6'!E24+'J3-B7'!E24</f>
        <v>162658474.75197017</v>
      </c>
      <c r="G24" s="3">
        <f>(E24/E19-1)*100</f>
        <v>-79.201760176720597</v>
      </c>
      <c r="H24" s="4">
        <f t="shared" si="3"/>
        <v>0.89062819548935135</v>
      </c>
      <c r="J24" s="7">
        <f>+'J3-B1'!J24+'J3-B2'!J24+'J3-B3'!J24+'J3-B4'!J24+'J3-B5'!J24+'J3-B6'!J24+'J3-B7'!J24</f>
        <v>479566</v>
      </c>
      <c r="L24" s="3">
        <f>(J24/J19-1)*100</f>
        <v>-8.7491699124911726</v>
      </c>
      <c r="M24" s="4">
        <f t="shared" si="4"/>
        <v>0.95127429496448812</v>
      </c>
      <c r="O24" s="7">
        <f>+'J3-B1'!O24+'J3-B2'!O24+'J3-B3'!O24+'J3-B4'!O24+'J3-B5'!O24+'J3-B6'!O24+'J3-B7'!O24</f>
        <v>4681127.9501826568</v>
      </c>
      <c r="Q24" s="3">
        <f>(O24/O19-1)*100</f>
        <v>-77.746809304404266</v>
      </c>
      <c r="R24" s="4">
        <f t="shared" si="5"/>
        <v>0.80138678726378032</v>
      </c>
    </row>
    <row r="25" spans="1:18" ht="23.1" customHeight="1">
      <c r="A25" s="8">
        <v>2020</v>
      </c>
      <c r="C25" s="8">
        <v>1</v>
      </c>
      <c r="E25" s="7">
        <f>+'J3-B1'!E25+'J3-B2'!E25+'J3-B3'!E25+'J3-B4'!E25+'J3-B5'!E25+'J3-B6'!E25+'J3-B7'!E25</f>
        <v>160014559.51138833</v>
      </c>
      <c r="G25" s="3">
        <f t="shared" ref="G25:G46" si="6">(E25/E21-1)*100</f>
        <v>2.4253079694366519</v>
      </c>
      <c r="H25" s="4">
        <f t="shared" si="3"/>
        <v>-1.6254395872169702</v>
      </c>
      <c r="J25" s="7">
        <f>+'J3-B1'!J25+'J3-B2'!J25+'J3-B3'!J25+'J3-B4'!J25+'J3-B5'!J25+'J3-B6'!J25+'J3-B7'!J25</f>
        <v>475106</v>
      </c>
      <c r="L25" s="3">
        <f t="shared" ref="L25:L46" si="7">(J25/J21-1)*100</f>
        <v>1.2235732258401244</v>
      </c>
      <c r="M25" s="4">
        <f t="shared" si="4"/>
        <v>-0.93000754849176248</v>
      </c>
      <c r="O25" s="7">
        <f>+'J3-B1'!O25+'J3-B2'!O25+'J3-B3'!O25+'J3-B4'!O25+'J3-B5'!O25+'J3-B6'!O25+'J3-B7'!O25</f>
        <v>4609416.5156273581</v>
      </c>
      <c r="Q25" s="3">
        <f t="shared" ref="Q25:Q46" si="8">(O25/O21-1)*100</f>
        <v>1.3618018365330498</v>
      </c>
      <c r="R25" s="4">
        <f t="shared" si="5"/>
        <v>-1.531926392922045</v>
      </c>
    </row>
    <row r="26" spans="1:18" ht="23.1" customHeight="1">
      <c r="C26" s="8">
        <v>2</v>
      </c>
      <c r="E26" s="7">
        <f>+'J3-B1'!E26+'J3-B2'!E26+'J3-B3'!E26+'J3-B4'!E26+'J3-B5'!E26+'J3-B6'!E26+'J3-B7'!E26</f>
        <v>127375985.34733729</v>
      </c>
      <c r="G26" s="3">
        <f t="shared" si="6"/>
        <v>-19.441210405365052</v>
      </c>
      <c r="H26" s="4">
        <f t="shared" si="3"/>
        <v>-20.397252764819896</v>
      </c>
      <c r="J26" s="7">
        <f>+'J3-B1'!J26+'J3-B2'!J26+'J3-B3'!J26+'J3-B4'!J26+'J3-B5'!J26+'J3-B6'!J26+'J3-B7'!J26</f>
        <v>472126</v>
      </c>
      <c r="L26" s="3">
        <f t="shared" si="7"/>
        <v>-1.093131997050345</v>
      </c>
      <c r="M26" s="4">
        <f t="shared" si="4"/>
        <v>-0.62722845007219252</v>
      </c>
      <c r="O26" s="7">
        <f>+'J3-B1'!O26+'J3-B2'!O26+'J3-B3'!O26+'J3-B4'!O26+'J3-B5'!O26+'J3-B6'!O26+'J3-B7'!O26</f>
        <v>4527101.9626789363</v>
      </c>
      <c r="Q26" s="3">
        <f t="shared" si="8"/>
        <v>-0.67801640637301652</v>
      </c>
      <c r="R26" s="4">
        <f t="shared" si="5"/>
        <v>-1.7857911661779746</v>
      </c>
    </row>
    <row r="27" spans="1:18" ht="23.1" customHeight="1">
      <c r="C27" s="8">
        <v>3</v>
      </c>
      <c r="E27" s="7">
        <f>+'J3-B1'!E27+'J3-B2'!E27+'J3-B3'!E27+'J3-B4'!E27+'J3-B5'!E27+'J3-B6'!E27+'J3-B7'!E27</f>
        <v>154454049.59786299</v>
      </c>
      <c r="G27" s="3">
        <f t="shared" si="6"/>
        <v>-4.1982527192182424</v>
      </c>
      <c r="H27" s="4">
        <f t="shared" si="3"/>
        <v>21.258374705944316</v>
      </c>
      <c r="J27" s="7">
        <f>+'J3-B1'!J27+'J3-B2'!J27+'J3-B3'!J27+'J3-B4'!J27+'J3-B5'!J27+'J3-B6'!J27+'J3-B7'!J27</f>
        <v>478437</v>
      </c>
      <c r="L27" s="3">
        <f t="shared" si="7"/>
        <v>0.71361360033850296</v>
      </c>
      <c r="M27" s="4">
        <f t="shared" si="4"/>
        <v>1.3367194350660583</v>
      </c>
      <c r="O27" s="7">
        <f>+'J3-B1'!O27+'J3-B2'!O27+'J3-B3'!O27+'J3-B4'!O27+'J3-B5'!O27+'J3-B6'!O27+'J3-B7'!O27</f>
        <v>4679835.6387971481</v>
      </c>
      <c r="Q27" s="3">
        <f t="shared" si="8"/>
        <v>0.77355871223430128</v>
      </c>
      <c r="R27" s="4">
        <f t="shared" si="5"/>
        <v>3.3737626715133917</v>
      </c>
    </row>
    <row r="28" spans="1:18" ht="23.1" customHeight="1">
      <c r="C28" s="8">
        <v>4</v>
      </c>
      <c r="E28" s="7">
        <f>+'J3-B1'!E28+'J3-B2'!E28+'J3-B3'!E28+'J3-B4'!E28+'J3-B5'!E28+'J3-B6'!E28+'J3-B7'!E28</f>
        <v>161466675.50496525</v>
      </c>
      <c r="G28" s="3">
        <f t="shared" si="6"/>
        <v>-0.73270037040630287</v>
      </c>
      <c r="H28" s="4">
        <f t="shared" si="3"/>
        <v>4.5402667818424725</v>
      </c>
      <c r="J28" s="7">
        <f>+'J3-B1'!J28+'J3-B2'!J28+'J3-B3'!J28+'J3-B4'!J28+'J3-B5'!J28+'J3-B6'!J28+'J3-B7'!J28</f>
        <v>484377</v>
      </c>
      <c r="L28" s="3">
        <f t="shared" si="7"/>
        <v>1.0031987255143093</v>
      </c>
      <c r="M28" s="4">
        <f t="shared" si="4"/>
        <v>1.241542773656712</v>
      </c>
      <c r="O28" s="7">
        <f>+'J3-B1'!O28+'J3-B2'!O28+'J3-B3'!O28+'J3-B4'!O28+'J3-B5'!O28+'J3-B6'!O28+'J3-B7'!O28</f>
        <v>4734152.6919086166</v>
      </c>
      <c r="Q28" s="3">
        <f t="shared" si="8"/>
        <v>1.1327342958846298</v>
      </c>
      <c r="R28" s="4">
        <f t="shared" si="5"/>
        <v>1.1606615553154231</v>
      </c>
    </row>
    <row r="29" spans="1:18" ht="23.1" customHeight="1">
      <c r="A29" s="8">
        <v>2021</v>
      </c>
      <c r="C29" s="8">
        <v>1</v>
      </c>
      <c r="E29" s="7">
        <f>+'J3-B1'!E29+'J3-B2'!E29+'J3-B3'!E29+'J3-B4'!E29+'J3-B5'!E29+'J3-B6'!E29+'J3-B7'!E29</f>
        <v>160719971.32745239</v>
      </c>
      <c r="G29" s="3">
        <f t="shared" si="6"/>
        <v>0.4408422697397496</v>
      </c>
      <c r="H29" s="4">
        <f t="shared" si="3"/>
        <v>-0.46245095167634087</v>
      </c>
      <c r="J29" s="7">
        <f>+'J3-B1'!J29+'J3-B2'!J29+'J3-B3'!J29+'J3-B4'!J29+'J3-B5'!J29+'J3-B6'!J29+'J3-B7'!J29</f>
        <v>481013</v>
      </c>
      <c r="L29" s="3">
        <f t="shared" si="7"/>
        <v>1.2433014948243226</v>
      </c>
      <c r="M29" s="4">
        <f t="shared" si="4"/>
        <v>-0.6945003581920739</v>
      </c>
      <c r="O29" s="7">
        <f>+'J3-B1'!O29+'J3-B2'!O29+'J3-B3'!O29+'J3-B4'!O29+'J3-B5'!O29+'J3-B6'!O29+'J3-B7'!O29</f>
        <v>4684749.4853893267</v>
      </c>
      <c r="Q29" s="3">
        <f t="shared" si="8"/>
        <v>1.6343276748058244</v>
      </c>
      <c r="R29" s="4">
        <f t="shared" si="5"/>
        <v>-1.0435490727565111</v>
      </c>
    </row>
    <row r="30" spans="1:18" ht="23.1" customHeight="1">
      <c r="C30" s="8">
        <v>2</v>
      </c>
      <c r="E30" s="7">
        <f>+'J3-B1'!E30+'J3-B2'!E30+'J3-B3'!E30+'J3-B4'!E30+'J3-B5'!E30+'J3-B6'!E30+'J3-B7'!E30</f>
        <v>156973814.73851752</v>
      </c>
      <c r="G30" s="3">
        <f t="shared" si="6"/>
        <v>23.236585224813687</v>
      </c>
      <c r="H30" s="4">
        <f t="shared" si="3"/>
        <v>-2.330859418399478</v>
      </c>
      <c r="J30" s="7">
        <f>+'J3-B1'!J30+'J3-B2'!J30+'J3-B3'!J30+'J3-B4'!J30+'J3-B5'!J30+'J3-B6'!J30+'J3-B7'!J30</f>
        <v>477533</v>
      </c>
      <c r="L30" s="3">
        <f t="shared" si="7"/>
        <v>1.1452451252419893</v>
      </c>
      <c r="M30" s="4">
        <f t="shared" si="4"/>
        <v>-0.72347317016380197</v>
      </c>
      <c r="O30" s="7">
        <f>+'J3-B1'!O30+'J3-B2'!O30+'J3-B3'!O30+'J3-B4'!O30+'J3-B5'!O30+'J3-B6'!O30+'J3-B7'!O30</f>
        <v>4632547.6445925683</v>
      </c>
      <c r="Q30" s="3">
        <f t="shared" si="8"/>
        <v>2.3292093437019545</v>
      </c>
      <c r="R30" s="4">
        <f t="shared" si="5"/>
        <v>-1.1142931112872567</v>
      </c>
    </row>
    <row r="31" spans="1:18" ht="23.1" customHeight="1">
      <c r="C31" s="8">
        <v>3</v>
      </c>
      <c r="E31" s="7">
        <f>+'J3-B1'!E31+'J3-B2'!E31+'J3-B3'!E31+'J3-B4'!E31+'J3-B5'!E31+'J3-B6'!E31+'J3-B7'!E31</f>
        <v>154357806.47867733</v>
      </c>
      <c r="G31" s="3">
        <f t="shared" si="6"/>
        <v>-6.2311813407445182E-2</v>
      </c>
      <c r="H31" s="4">
        <f t="shared" si="3"/>
        <v>-1.6665252508501927</v>
      </c>
      <c r="J31" s="7">
        <f>+'J3-B1'!J31+'J3-B2'!J31+'J3-B3'!J31+'J3-B4'!J31+'J3-B5'!J31+'J3-B6'!J31+'J3-B7'!J31</f>
        <v>483383</v>
      </c>
      <c r="L31" s="3">
        <f t="shared" si="7"/>
        <v>1.0337829223074246</v>
      </c>
      <c r="M31" s="4">
        <f t="shared" si="4"/>
        <v>1.2250462271717444</v>
      </c>
      <c r="O31" s="7">
        <f>+'J3-B1'!O31+'J3-B2'!O31+'J3-B3'!O31+'J3-B4'!O31+'J3-B5'!O31+'J3-B6'!O31+'J3-B7'!O31</f>
        <v>4744354.5428731181</v>
      </c>
      <c r="Q31" s="3">
        <f t="shared" si="8"/>
        <v>1.3786574797860496</v>
      </c>
      <c r="R31" s="4">
        <f t="shared" si="5"/>
        <v>2.4135077900614421</v>
      </c>
    </row>
    <row r="32" spans="1:18" ht="23.1" customHeight="1">
      <c r="C32" s="8">
        <v>4</v>
      </c>
      <c r="E32" s="7">
        <f>+'J3-B1'!E32+'J3-B2'!E32+'J3-B3'!E32+'J3-B4'!E32+'J3-B5'!E32+'J3-B6'!E32+'J3-B7'!E32</f>
        <v>169703815.50990069</v>
      </c>
      <c r="G32" s="3">
        <f t="shared" si="6"/>
        <v>5.1014489393399032</v>
      </c>
      <c r="H32" s="4">
        <f t="shared" si="3"/>
        <v>9.9418418681294298</v>
      </c>
      <c r="J32" s="7">
        <f>+'J3-B1'!J32+'J3-B2'!J32+'J3-B3'!J32+'J3-B4'!J32+'J3-B5'!J32+'J3-B6'!J32+'J3-B7'!J32</f>
        <v>492716</v>
      </c>
      <c r="L32" s="3">
        <f t="shared" si="7"/>
        <v>1.7215928914874112</v>
      </c>
      <c r="M32" s="4">
        <f t="shared" si="4"/>
        <v>1.9307671142758442</v>
      </c>
      <c r="O32" s="7">
        <f>+'J3-B1'!O32+'J3-B2'!O32+'J3-B3'!O32+'J3-B4'!O32+'J3-B5'!O32+'J3-B6'!O32+'J3-B7'!O32</f>
        <v>4826383.3735125186</v>
      </c>
      <c r="Q32" s="3">
        <f t="shared" si="8"/>
        <v>1.9481982860742653</v>
      </c>
      <c r="R32" s="4">
        <f t="shared" si="5"/>
        <v>1.7289776701579607</v>
      </c>
    </row>
    <row r="33" spans="1:18" ht="23.1" customHeight="1">
      <c r="A33" s="8">
        <v>2022</v>
      </c>
      <c r="C33" s="8">
        <v>1</v>
      </c>
      <c r="E33" s="7">
        <f>+'J3-B1'!E33+'J3-B2'!E33+'J3-B3'!E33+'J3-B4'!E33+'J3-B5'!E33+'J3-B6'!E33+'J3-B7'!E33</f>
        <v>171671530.5940859</v>
      </c>
      <c r="G33" s="3">
        <f t="shared" si="6"/>
        <v>6.8140624815821393</v>
      </c>
      <c r="H33" s="4">
        <f t="shared" si="3"/>
        <v>1.1594996130599222</v>
      </c>
      <c r="J33" s="7">
        <f>+'J3-B1'!J33+'J3-B2'!J33+'J3-B3'!J33+'J3-B4'!J33+'J3-B5'!J33+'J3-B6'!J33+'J3-B7'!J33</f>
        <v>497595</v>
      </c>
      <c r="L33" s="3">
        <f t="shared" si="7"/>
        <v>3.4473080769126918</v>
      </c>
      <c r="M33" s="4">
        <f t="shared" si="4"/>
        <v>0.99022560663748482</v>
      </c>
      <c r="O33" s="7">
        <f>+'J3-B1'!O33+'J3-B2'!O33+'J3-B3'!O33+'J3-B4'!O33+'J3-B5'!O33+'J3-B6'!O33+'J3-B7'!O33</f>
        <v>4850687.3653338114</v>
      </c>
      <c r="Q33" s="3">
        <f t="shared" si="8"/>
        <v>3.5420865184361938</v>
      </c>
      <c r="R33" s="4">
        <f t="shared" si="5"/>
        <v>0.50356529807960015</v>
      </c>
    </row>
    <row r="34" spans="1:18" ht="23.1" customHeight="1">
      <c r="C34" s="8">
        <v>2</v>
      </c>
      <c r="E34" s="7">
        <f>+'J3-B1'!E34+'J3-B2'!E34+'J3-B3'!E34+'J3-B4'!E34+'J3-B5'!E34+'J3-B6'!E34+'J3-B7'!E34</f>
        <v>179092657.74735656</v>
      </c>
      <c r="G34" s="3">
        <f t="shared" si="6"/>
        <v>14.090785170561082</v>
      </c>
      <c r="H34" s="4">
        <f t="shared" si="3"/>
        <v>4.3228642091027725</v>
      </c>
      <c r="J34" s="7">
        <f>+'J3-B1'!J34+'J3-B2'!J34+'J3-B3'!J34+'J3-B4'!J34+'J3-B5'!J34+'J3-B6'!J34+'J3-B7'!J34</f>
        <v>505973</v>
      </c>
      <c r="L34" s="3">
        <f t="shared" si="7"/>
        <v>5.9556093505579666</v>
      </c>
      <c r="M34" s="4">
        <f t="shared" si="4"/>
        <v>1.6836985902189516</v>
      </c>
      <c r="O34" s="7">
        <f>+'J3-B1'!O34+'J3-B2'!O34+'J3-B3'!O34+'J3-B4'!O34+'J3-B5'!O34+'J3-B6'!O34+'J3-B7'!O34</f>
        <v>4981772.3329909714</v>
      </c>
      <c r="Q34" s="3">
        <f t="shared" si="8"/>
        <v>7.5385018178073748</v>
      </c>
      <c r="R34" s="4">
        <f t="shared" si="5"/>
        <v>2.7023998411849659</v>
      </c>
    </row>
    <row r="35" spans="1:18" ht="23.1" customHeight="1">
      <c r="C35" s="8">
        <v>3</v>
      </c>
      <c r="E35" s="7">
        <f>+'J3-B1'!E35+'J3-B2'!E35+'J3-B3'!E35+'J3-B4'!E35+'J3-B5'!E35+'J3-B6'!E35+'J3-B7'!E35</f>
        <v>179865379.26120797</v>
      </c>
      <c r="G35" s="3">
        <f t="shared" si="6"/>
        <v>16.524964538190812</v>
      </c>
      <c r="H35" s="4">
        <f t="shared" si="3"/>
        <v>0.43146465275056833</v>
      </c>
      <c r="J35" s="7">
        <f>+'J3-B1'!J35+'J3-B2'!J35+'J3-B3'!J35+'J3-B4'!J35+'J3-B5'!J35+'J3-B6'!J35+'J3-B7'!J35</f>
        <v>507298</v>
      </c>
      <c r="L35" s="3">
        <f t="shared" si="7"/>
        <v>4.9474226441558855</v>
      </c>
      <c r="M35" s="4">
        <f t="shared" si="4"/>
        <v>0.26187168089997215</v>
      </c>
      <c r="O35" s="7">
        <f>+'J3-B1'!O35+'J3-B2'!O35+'J3-B3'!O35+'J3-B4'!O35+'J3-B5'!O35+'J3-B6'!O35+'J3-B7'!O35</f>
        <v>5011868.209824468</v>
      </c>
      <c r="Q35" s="3">
        <f t="shared" si="8"/>
        <v>5.6385682084658661</v>
      </c>
      <c r="R35" s="4">
        <f t="shared" si="5"/>
        <v>0.60411987585606841</v>
      </c>
    </row>
    <row r="36" spans="1:18" ht="23.1" customHeight="1">
      <c r="C36" s="8">
        <v>4</v>
      </c>
      <c r="E36" s="7">
        <f>+'J3-B1'!E36+'J3-B2'!E36+'J3-B3'!E36+'J3-B4'!E36+'J3-B5'!E36+'J3-B6'!E36+'J3-B7'!E36</f>
        <v>179662921.9417221</v>
      </c>
      <c r="G36" s="3">
        <f t="shared" si="6"/>
        <v>5.8685224029275673</v>
      </c>
      <c r="H36" s="4">
        <f t="shared" si="3"/>
        <v>-0.11256047179143414</v>
      </c>
      <c r="J36" s="7">
        <f>+'J3-B1'!J36+'J3-B2'!J36+'J3-B3'!J36+'J3-B4'!J36+'J3-B5'!J36+'J3-B6'!J36+'J3-B7'!J36</f>
        <v>507009</v>
      </c>
      <c r="L36" s="3">
        <f t="shared" si="7"/>
        <v>2.9008597244660317</v>
      </c>
      <c r="M36" s="4">
        <f t="shared" si="4"/>
        <v>-5.6968487949882185E-2</v>
      </c>
      <c r="O36" s="7">
        <f>+'J3-B1'!O36+'J3-B2'!O36+'J3-B3'!O36+'J3-B4'!O36+'J3-B5'!O36+'J3-B6'!O36+'J3-B7'!O36</f>
        <v>5007724.2299112314</v>
      </c>
      <c r="Q36" s="3">
        <f t="shared" si="8"/>
        <v>3.7572824693935969</v>
      </c>
      <c r="R36" s="4">
        <f t="shared" si="5"/>
        <v>-8.268333762474489E-2</v>
      </c>
    </row>
    <row r="37" spans="1:18" ht="23.1" customHeight="1">
      <c r="A37" s="8">
        <v>2023</v>
      </c>
      <c r="C37" s="8">
        <v>1</v>
      </c>
      <c r="E37" s="7">
        <f>+'J3-B1'!E37+'J3-B2'!E37+'J3-B3'!E37+'J3-B4'!E37+'J3-B5'!E37+'J3-B6'!E37+'J3-B7'!E37</f>
        <v>181119099.01578552</v>
      </c>
      <c r="G37" s="3">
        <f t="shared" si="6"/>
        <v>5.5032819879949679</v>
      </c>
      <c r="H37" s="4">
        <f t="shared" si="3"/>
        <v>0.81050506043520709</v>
      </c>
      <c r="J37" s="7">
        <f>+'J3-B1'!J37+'J3-B2'!J37+'J3-B3'!J37+'J3-B4'!J37+'J3-B5'!J37+'J3-B6'!J37+'J3-B7'!J37</f>
        <v>507434</v>
      </c>
      <c r="L37" s="3">
        <f t="shared" si="7"/>
        <v>1.9773108652619165</v>
      </c>
      <c r="M37" s="4">
        <f t="shared" si="4"/>
        <v>8.3824941963550614E-2</v>
      </c>
      <c r="O37" s="7">
        <f>+'J3-B1'!O37+'J3-B2'!O37+'J3-B3'!O37+'J3-B4'!O37+'J3-B5'!O37+'J3-B6'!O37+'J3-B7'!O37</f>
        <v>5016228.3505501607</v>
      </c>
      <c r="Q37" s="3">
        <f t="shared" si="8"/>
        <v>3.4127325211559478</v>
      </c>
      <c r="R37" s="4">
        <f t="shared" si="5"/>
        <v>0.16982006693049279</v>
      </c>
    </row>
    <row r="38" spans="1:18" ht="23.1" customHeight="1">
      <c r="C38" s="8">
        <v>2</v>
      </c>
      <c r="E38" s="7">
        <f>+'J3-B1'!E38+'J3-B2'!E38+'J3-B3'!E38+'J3-B4'!E38+'J3-B5'!E38+'J3-B6'!E38+'J3-B7'!E38</f>
        <v>185455978.65780362</v>
      </c>
      <c r="G38" s="3">
        <f t="shared" si="6"/>
        <v>3.5530886583992283</v>
      </c>
      <c r="H38" s="4">
        <f t="shared" si="3"/>
        <v>2.3944905123672866</v>
      </c>
      <c r="J38" s="7">
        <f>+'J3-B1'!J38+'J3-B2'!J38+'J3-B3'!J38+'J3-B4'!J38+'J3-B5'!J38+'J3-B6'!J38+'J3-B7'!J38</f>
        <v>510993</v>
      </c>
      <c r="L38" s="3">
        <f t="shared" si="7"/>
        <v>0.99214780235308275</v>
      </c>
      <c r="M38" s="4">
        <f t="shared" si="4"/>
        <v>0.70137200108781883</v>
      </c>
      <c r="O38" s="7">
        <f>+'J3-B1'!O38+'J3-B2'!O38+'J3-B3'!O38+'J3-B4'!O38+'J3-B5'!O38+'J3-B6'!O38+'J3-B7'!O38</f>
        <v>5077802.1512373798</v>
      </c>
      <c r="Q38" s="3">
        <f t="shared" si="8"/>
        <v>1.9276235810790965</v>
      </c>
      <c r="R38" s="4">
        <f t="shared" si="5"/>
        <v>1.2274919797155226</v>
      </c>
    </row>
    <row r="39" spans="1:18" ht="23.1" customHeight="1">
      <c r="C39" s="8">
        <v>3</v>
      </c>
      <c r="E39" s="7">
        <f>+'J3-B1'!E39+'J3-B2'!E39+'J3-B3'!E39+'J3-B4'!E39+'J3-B5'!E39+'J3-B6'!E39+'J3-B7'!E39</f>
        <v>191136232.36762682</v>
      </c>
      <c r="G39" s="3">
        <f t="shared" si="6"/>
        <v>6.2662715597151308</v>
      </c>
      <c r="H39" s="4">
        <f t="shared" si="3"/>
        <v>3.0628582324133014</v>
      </c>
      <c r="J39" s="7">
        <f>+'J3-B1'!J39+'J3-B2'!J39+'J3-B3'!J39+'J3-B4'!J39+'J3-B5'!J39+'J3-B6'!J39+'J3-B7'!J39</f>
        <v>514860</v>
      </c>
      <c r="L39" s="3">
        <f t="shared" si="7"/>
        <v>1.4906425808893342</v>
      </c>
      <c r="M39" s="4">
        <f t="shared" si="4"/>
        <v>0.75676183431083732</v>
      </c>
      <c r="O39" s="7">
        <f>+'J3-B1'!O39+'J3-B2'!O39+'J3-B3'!O39+'J3-B4'!O39+'J3-B5'!O39+'J3-B6'!O39+'J3-B7'!O39</f>
        <v>5156823.0944618341</v>
      </c>
      <c r="Q39" s="3">
        <f t="shared" si="8"/>
        <v>2.8922325681513206</v>
      </c>
      <c r="R39" s="4">
        <f t="shared" si="5"/>
        <v>1.5562036658950618</v>
      </c>
    </row>
    <row r="40" spans="1:18" ht="23.1" customHeight="1">
      <c r="C40" s="8">
        <v>4</v>
      </c>
      <c r="E40" s="7">
        <f>+'J3-B1'!E40+'J3-B2'!E40+'J3-B3'!E40+'J3-B4'!E40+'J3-B5'!E40+'J3-B6'!E40+'J3-B7'!E40</f>
        <v>189438153.36498302</v>
      </c>
      <c r="G40" s="3">
        <f t="shared" si="6"/>
        <v>5.4408730068587818</v>
      </c>
      <c r="H40" s="4">
        <f t="shared" si="3"/>
        <v>-0.88841293019616963</v>
      </c>
      <c r="J40" s="7">
        <f>+'J3-B1'!J40+'J3-B2'!J40+'J3-B3'!J40+'J3-B4'!J40+'J3-B5'!J40+'J3-B6'!J40+'J3-B7'!J40</f>
        <v>514121</v>
      </c>
      <c r="L40" s="3">
        <f t="shared" si="7"/>
        <v>1.4027364405760023</v>
      </c>
      <c r="M40" s="4">
        <f t="shared" si="4"/>
        <v>-0.14353416462727919</v>
      </c>
      <c r="O40" s="7">
        <f>+'J3-B1'!O40+'J3-B2'!O40+'J3-B3'!O40+'J3-B4'!O40+'J3-B5'!O40+'J3-B6'!O40+'J3-B7'!O40</f>
        <v>5147358.3227193411</v>
      </c>
      <c r="Q40" s="3">
        <f t="shared" si="8"/>
        <v>2.7883742474090756</v>
      </c>
      <c r="R40" s="4">
        <f t="shared" si="5"/>
        <v>-0.18353881002157735</v>
      </c>
    </row>
    <row r="41" spans="1:18" ht="23.1" customHeight="1">
      <c r="A41" s="8">
        <v>2024</v>
      </c>
      <c r="C41" s="8">
        <v>1</v>
      </c>
      <c r="E41" s="7">
        <f>+'J3-B1'!E41+'J3-B2'!E41+'J3-B3'!E41+'J3-B4'!E41+'J3-B5'!E41+'J3-B6'!E41+'J3-B7'!E41</f>
        <v>189969030.78122941</v>
      </c>
      <c r="G41" s="3">
        <f t="shared" si="6"/>
        <v>4.8862498839355339</v>
      </c>
      <c r="H41" s="4">
        <f t="shared" si="3"/>
        <v>0.28023785431625647</v>
      </c>
      <c r="J41" s="7">
        <f>+'J3-B1'!J41+'J3-B2'!J41+'J3-B3'!J41+'J3-B4'!J41+'J3-B5'!J41+'J3-B6'!J41+'J3-B7'!J41</f>
        <v>514605</v>
      </c>
      <c r="L41" s="3">
        <f t="shared" si="7"/>
        <v>1.4131887102559082</v>
      </c>
      <c r="M41" s="4">
        <f t="shared" si="4"/>
        <v>9.4141262465452513E-2</v>
      </c>
      <c r="O41" s="7">
        <f>+'J3-B1'!O41+'J3-B2'!O41+'J3-B3'!O41+'J3-B4'!O41+'J3-B5'!O41+'J3-B6'!O41+'J3-B7'!O41</f>
        <v>5153501.6477748882</v>
      </c>
      <c r="Q41" s="3">
        <f t="shared" si="8"/>
        <v>2.7365838959398925</v>
      </c>
      <c r="R41" s="4">
        <f t="shared" si="5"/>
        <v>0.11934908491666452</v>
      </c>
    </row>
    <row r="42" spans="1:18" ht="23.1" customHeight="1">
      <c r="C42" s="8">
        <v>2</v>
      </c>
      <c r="E42" s="7">
        <f>+'J3-B1'!E42+'J3-B2'!E42+'J3-B3'!E42+'J3-B4'!E42+'J3-B5'!E42+'J3-B6'!E42+'J3-B7'!E42</f>
        <v>193841256.45840788</v>
      </c>
      <c r="G42" s="3">
        <f t="shared" si="6"/>
        <v>4.5214383819226711</v>
      </c>
      <c r="H42" s="4">
        <f t="shared" si="3"/>
        <v>2.0383457562815899</v>
      </c>
      <c r="J42" s="7">
        <f>+'J3-B1'!J42+'J3-B2'!J42+'J3-B3'!J42+'J3-B4'!J42+'J3-B5'!J42+'J3-B6'!J42+'J3-B7'!J42</f>
        <v>519560</v>
      </c>
      <c r="L42" s="3">
        <f t="shared" si="7"/>
        <v>1.6765396003467714</v>
      </c>
      <c r="M42" s="4">
        <f t="shared" si="4"/>
        <v>0.9628744376755094</v>
      </c>
      <c r="O42" s="7">
        <f>+'J3-B1'!O42+'J3-B2'!O42+'J3-B3'!O42+'J3-B4'!O42+'J3-B5'!O42+'J3-B6'!O42+'J3-B7'!O42</f>
        <v>5209743.1679924149</v>
      </c>
      <c r="Q42" s="3">
        <f t="shared" si="8"/>
        <v>2.5983882952762105</v>
      </c>
      <c r="R42" s="4">
        <f t="shared" si="5"/>
        <v>1.0913263264757056</v>
      </c>
    </row>
    <row r="43" spans="1:18" ht="23.1" customHeight="1">
      <c r="C43" s="8">
        <v>3</v>
      </c>
      <c r="E43" s="7">
        <f>+'J3-B1'!E43+'J3-B2'!E43+'J3-B3'!E43+'J3-B4'!E43+'J3-B5'!E43+'J3-B6'!E43+'J3-B7'!E43</f>
        <v>199271348.21526811</v>
      </c>
      <c r="G43" s="3">
        <f t="shared" si="6"/>
        <v>4.2561871953164854</v>
      </c>
      <c r="H43" s="4">
        <f t="shared" si="3"/>
        <v>2.8013085841843699</v>
      </c>
      <c r="J43" s="7">
        <f>+'J3-B1'!J43+'J3-B2'!J43+'J3-B3'!J43+'J3-B4'!J43+'J3-B5'!J43+'J3-B6'!J43+'J3-B7'!J43</f>
        <v>525391</v>
      </c>
      <c r="L43" s="3">
        <f t="shared" si="7"/>
        <v>2.0454104028279518</v>
      </c>
      <c r="M43" s="4">
        <f t="shared" si="4"/>
        <v>1.1222957887443208</v>
      </c>
      <c r="O43" s="7">
        <f>+'J3-B1'!O43+'J3-B2'!O43+'J3-B3'!O43+'J3-B4'!O43+'J3-B5'!O43+'J3-B6'!O43+'J3-B7'!O43</f>
        <v>5324553.2846506098</v>
      </c>
      <c r="Q43" s="3">
        <f t="shared" si="8"/>
        <v>3.2525876322751834</v>
      </c>
      <c r="R43" s="4">
        <f t="shared" si="5"/>
        <v>2.2037577085097793</v>
      </c>
    </row>
    <row r="44" spans="1:18" ht="23.1" customHeight="1">
      <c r="C44" s="8">
        <v>4</v>
      </c>
      <c r="E44" s="7">
        <f>+'J3-B1'!E44+'J3-B2'!E44+'J3-B3'!E44+'J3-B4'!E44+'J3-B5'!E44+'J3-B6'!E44+'J3-B7'!E44</f>
        <v>198996444.87334961</v>
      </c>
      <c r="G44" s="3">
        <f t="shared" si="6"/>
        <v>5.0456000222674158</v>
      </c>
      <c r="H44" s="4">
        <f t="shared" si="3"/>
        <v>-0.13795427409941663</v>
      </c>
      <c r="J44" s="7">
        <f>+'J3-B1'!J44+'J3-B2'!J44+'J3-B3'!J44+'J3-B4'!J44+'J3-B5'!J44+'J3-B6'!J44+'J3-B7'!J44</f>
        <v>525547</v>
      </c>
      <c r="L44" s="3">
        <f t="shared" si="7"/>
        <v>2.2224340184509028</v>
      </c>
      <c r="M44" s="4">
        <f t="shared" si="4"/>
        <v>2.9692172115614035E-2</v>
      </c>
      <c r="O44" s="7">
        <f>+'J3-B1'!O44+'J3-B2'!O44+'J3-B3'!O44+'J3-B4'!O44+'J3-B5'!O44+'J3-B6'!O44+'J3-B7'!O44</f>
        <v>5347962.6325772339</v>
      </c>
      <c r="Q44" s="3">
        <f t="shared" si="8"/>
        <v>3.8972283894141979</v>
      </c>
      <c r="R44" s="4">
        <f t="shared" si="5"/>
        <v>0.43964904988569309</v>
      </c>
    </row>
    <row r="45" spans="1:18" ht="23.1" customHeight="1">
      <c r="A45" s="8">
        <v>2025</v>
      </c>
      <c r="C45" s="8" t="s">
        <v>20</v>
      </c>
      <c r="E45" s="7">
        <f>+'J3-B1'!E45+'J3-B2'!E45+'J3-B3'!E45+'J3-B4'!E45+'J3-B5'!E45+'J3-B6'!E45+'J3-B7'!E45</f>
        <v>200337378.27396077</v>
      </c>
      <c r="G45" s="3">
        <f t="shared" si="6"/>
        <v>5.4579146138149515</v>
      </c>
      <c r="H45" s="4">
        <f t="shared" si="3"/>
        <v>0.67384791796887278</v>
      </c>
      <c r="J45" s="7">
        <f>+'J3-B1'!J45+'J3-B2'!J45+'J3-B3'!J45+'J3-B4'!J45+'J3-B5'!J45+'J3-B6'!J45+'J3-B7'!J45</f>
        <v>528318</v>
      </c>
      <c r="L45" s="3">
        <f t="shared" si="7"/>
        <v>2.6647622934095061</v>
      </c>
      <c r="M45" s="4">
        <f t="shared" si="4"/>
        <v>0.52726016892874483</v>
      </c>
      <c r="O45" s="7">
        <f>+'J3-B1'!O45+'J3-B2'!O45+'J3-B3'!O45+'J3-B4'!O45+'J3-B5'!O45+'J3-B6'!O45+'J3-B7'!O45</f>
        <v>5393308.2861334002</v>
      </c>
      <c r="Q45" s="3">
        <f t="shared" si="8"/>
        <v>4.6532756705734757</v>
      </c>
      <c r="R45" s="4">
        <f t="shared" si="5"/>
        <v>0.8479052056187264</v>
      </c>
    </row>
    <row r="46" spans="1:18" ht="23.1" customHeight="1" thickBot="1">
      <c r="A46" s="27"/>
      <c r="B46" s="23"/>
      <c r="C46" s="27" t="s">
        <v>19</v>
      </c>
      <c r="D46" s="23"/>
      <c r="E46" s="24">
        <f>+'J3-B1'!E46+'J3-B2'!E46+'J3-B3'!E46+'J3-B4'!E46+'J3-B5'!E46+'J3-B6'!E46+'J3-B7'!E46</f>
        <v>203820298.49850789</v>
      </c>
      <c r="F46" s="23"/>
      <c r="G46" s="32">
        <f t="shared" si="6"/>
        <v>5.1480485746032034</v>
      </c>
      <c r="H46" s="33">
        <f t="shared" si="3"/>
        <v>1.7385274053972166</v>
      </c>
      <c r="I46" s="23"/>
      <c r="J46" s="24">
        <f>+'J3-B1'!J46+'J3-B2'!J46+'J3-B3'!J46+'J3-B4'!J46+'J3-B5'!J46+'J3-B6'!J46+'J3-B7'!J46</f>
        <v>531365</v>
      </c>
      <c r="K46" s="23"/>
      <c r="L46" s="32">
        <f t="shared" si="7"/>
        <v>2.2721148664254454</v>
      </c>
      <c r="M46" s="33">
        <f t="shared" si="4"/>
        <v>0.57673598098115786</v>
      </c>
      <c r="N46" s="23"/>
      <c r="O46" s="24">
        <f>+'J3-B1'!O46+'J3-B2'!O46+'J3-B3'!O46+'J3-B4'!O46+'J3-B5'!O46+'J3-B6'!O46+'J3-B7'!O46</f>
        <v>5446958.2507473901</v>
      </c>
      <c r="P46" s="25"/>
      <c r="Q46" s="32">
        <f t="shared" si="8"/>
        <v>4.5532970648606286</v>
      </c>
      <c r="R46" s="33">
        <f t="shared" si="5"/>
        <v>0.99475056436006959</v>
      </c>
    </row>
  </sheetData>
  <sheetProtection algorithmName="SHA-512" hashValue="/LcWErzDu5rlxsuHXmpFXfy2HncVpkRlhiy0IgApBhHGtik4UOx2jQHYS1E42Siin9YbWAeO6pCQVPMWws5wnQ==" saltValue="VQOd9+o+fjiL5y+I5Do1T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&amp;C&amp;"Arial,Bold"&amp;[19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C974-1C6A-4AAE-AFF8-2E72B9A34013}">
  <sheetPr>
    <tabColor rgb="FFFFFF00"/>
  </sheetPr>
  <dimension ref="A2:S46"/>
  <sheetViews>
    <sheetView view="pageBreakPreview" zoomScaleNormal="100" zoomScaleSheetLayoutView="100" workbookViewId="0">
      <pane ySplit="12" topLeftCell="A37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461</v>
      </c>
      <c r="B11" s="35"/>
      <c r="C11" s="35" t="s">
        <v>40</v>
      </c>
      <c r="D11" s="37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41</v>
      </c>
      <c r="D12" s="38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11987909.58593002</v>
      </c>
      <c r="F14" s="5"/>
      <c r="G14" s="29"/>
      <c r="H14" s="5"/>
      <c r="I14" s="5"/>
      <c r="J14" s="34">
        <f>J24</f>
        <v>6865</v>
      </c>
      <c r="K14" s="5"/>
      <c r="L14" s="29"/>
      <c r="M14" s="5"/>
      <c r="N14" s="5"/>
      <c r="O14" s="34">
        <f>+O21+O22+O23+O24</f>
        <v>295225.45952513273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11178092.593379799</v>
      </c>
      <c r="F15" s="5"/>
      <c r="G15" s="29">
        <f t="shared" ref="G15:G16" si="0">((E15/E14)-1)*100</f>
        <v>-6.7552811167402087</v>
      </c>
      <c r="H15" s="5"/>
      <c r="I15" s="5"/>
      <c r="J15" s="34">
        <f>J28</f>
        <v>6803</v>
      </c>
      <c r="K15" s="5"/>
      <c r="L15" s="29">
        <f t="shared" ref="L15:L16" si="1">((J15/J14)-1)*100</f>
        <v>-0.90313182811362358</v>
      </c>
      <c r="M15" s="5"/>
      <c r="N15" s="5"/>
      <c r="O15" s="34">
        <f>+O25+O26+O27+O28</f>
        <v>297610.14924538741</v>
      </c>
      <c r="P15" s="1"/>
      <c r="Q15" s="29">
        <f t="shared" ref="Q15:Q16" si="2">((O15/O14)-1)*100</f>
        <v>0.80775205637428904</v>
      </c>
      <c r="R15" s="5"/>
    </row>
    <row r="16" spans="1:19" ht="23.1" customHeight="1">
      <c r="A16" s="8">
        <v>2021</v>
      </c>
      <c r="E16" s="34">
        <f>+E29+E30+E31+E32</f>
        <v>10585467.306645401</v>
      </c>
      <c r="F16" s="5"/>
      <c r="G16" s="29">
        <f t="shared" si="0"/>
        <v>-5.3016673621524628</v>
      </c>
      <c r="H16" s="5"/>
      <c r="I16" s="5"/>
      <c r="J16" s="34">
        <f>J32</f>
        <v>6894</v>
      </c>
      <c r="K16" s="5"/>
      <c r="L16" s="29">
        <f t="shared" si="1"/>
        <v>1.3376451565485725</v>
      </c>
      <c r="M16" s="5"/>
      <c r="N16" s="5"/>
      <c r="O16" s="34">
        <f>+O29+O30+O31+O32</f>
        <v>304395.24333019269</v>
      </c>
      <c r="P16" s="1"/>
      <c r="Q16" s="29">
        <f t="shared" si="2"/>
        <v>2.2798597769630558</v>
      </c>
      <c r="R16" s="5"/>
    </row>
    <row r="17" spans="1:18" ht="23.1" customHeight="1">
      <c r="A17" s="8">
        <v>2022</v>
      </c>
      <c r="E17" s="34">
        <f>+E33+E34+E35+E36</f>
        <v>12296589.573385442</v>
      </c>
      <c r="F17" s="5"/>
      <c r="G17" s="29">
        <f>((E17/E16)-1)*100</f>
        <v>16.164825011228579</v>
      </c>
      <c r="H17" s="5"/>
      <c r="I17" s="5"/>
      <c r="J17" s="34">
        <f>J36</f>
        <v>6793</v>
      </c>
      <c r="K17" s="5"/>
      <c r="L17" s="29">
        <f>((J17/J16)-1)*100</f>
        <v>-1.4650420655642593</v>
      </c>
      <c r="M17" s="5"/>
      <c r="N17" s="5"/>
      <c r="O17" s="34">
        <f>+O33+O34+O35+O36</f>
        <v>319284.10104698362</v>
      </c>
      <c r="P17" s="1"/>
      <c r="Q17" s="29">
        <f>((O17/O16)-1)*100</f>
        <v>4.8912911890151456</v>
      </c>
      <c r="R17" s="5"/>
    </row>
    <row r="18" spans="1:18" ht="23.1" customHeight="1">
      <c r="A18" s="8">
        <v>2023</v>
      </c>
      <c r="E18" s="34">
        <f>+E37+E38+E39+E40</f>
        <v>13158969.323456621</v>
      </c>
      <c r="F18" s="5"/>
      <c r="G18" s="29">
        <f>((E18/E17)-1)*100</f>
        <v>7.0131620228888636</v>
      </c>
      <c r="H18" s="5"/>
      <c r="I18" s="5"/>
      <c r="J18" s="34">
        <f>J40</f>
        <v>6832</v>
      </c>
      <c r="K18" s="5"/>
      <c r="L18" s="29">
        <f>((J18/J17)-1)*100</f>
        <v>0.57412041807742842</v>
      </c>
      <c r="M18" s="5"/>
      <c r="N18" s="5"/>
      <c r="O18" s="34">
        <f>+O37+O38+O39+O40</f>
        <v>319352.55832117487</v>
      </c>
      <c r="P18" s="1"/>
      <c r="Q18" s="56">
        <f>((O18/O17)-1)*100</f>
        <v>2.1440865350563776E-2</v>
      </c>
      <c r="R18" s="5"/>
    </row>
    <row r="19" spans="1:18" ht="23.1" customHeight="1">
      <c r="A19" s="8">
        <v>2024</v>
      </c>
      <c r="E19" s="34">
        <f>+E41+E42+E43+E44</f>
        <v>13704481.847896568</v>
      </c>
      <c r="F19" s="5"/>
      <c r="G19" s="29">
        <f>((E19/E18)-1)*100</f>
        <v>4.1455566240095942</v>
      </c>
      <c r="H19" s="5"/>
      <c r="I19" s="5"/>
      <c r="J19" s="34">
        <f>J44</f>
        <v>6989</v>
      </c>
      <c r="K19" s="5"/>
      <c r="L19" s="29">
        <f>((J19/J18)-1)*100</f>
        <v>2.2980093676814972</v>
      </c>
      <c r="M19" s="5"/>
      <c r="N19" s="5"/>
      <c r="O19" s="34">
        <f>+O41+O42+O43+O44</f>
        <v>327984.17783789738</v>
      </c>
      <c r="P19" s="1"/>
      <c r="Q19" s="29">
        <f>((O19/O18)-1)*100</f>
        <v>2.7028496537176983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2869694.8874352798</v>
      </c>
      <c r="G21" s="3">
        <f>(E21/E16-1)*100</f>
        <v>-72.890239001222668</v>
      </c>
      <c r="H21" s="4">
        <f>(E21/E19-1)*100</f>
        <v>-79.060172290455952</v>
      </c>
      <c r="J21" s="7">
        <v>6724</v>
      </c>
      <c r="L21" s="3">
        <f>(J21/J16-1)*100</f>
        <v>-2.4659123875834021</v>
      </c>
      <c r="M21" s="4">
        <f>(J21/J19-1)*100</f>
        <v>-3.7916726284160873</v>
      </c>
      <c r="O21" s="7">
        <v>74111.273255091306</v>
      </c>
      <c r="Q21" s="3">
        <f>(O21/O16-1)*100</f>
        <v>-75.652946332443477</v>
      </c>
      <c r="R21" s="4">
        <f>(O21/O19-1)*100</f>
        <v>-77.404009625208204</v>
      </c>
    </row>
    <row r="22" spans="1:18" ht="23.1" hidden="1" customHeight="1">
      <c r="C22" s="8">
        <v>2</v>
      </c>
      <c r="E22" s="7">
        <v>2968988.3871078901</v>
      </c>
      <c r="G22" s="3">
        <f>(E22/E17-1)*100</f>
        <v>-75.855188388706381</v>
      </c>
      <c r="H22" s="4">
        <f t="shared" ref="H22:H46" si="3">(E22/E21-1)*100</f>
        <v>3.4600716650177166</v>
      </c>
      <c r="J22" s="7">
        <v>6775</v>
      </c>
      <c r="L22" s="3">
        <f>(J22/J17-1)*100</f>
        <v>-0.26497865449727209</v>
      </c>
      <c r="M22" s="4">
        <f t="shared" ref="M22:M46" si="4">(J22/J21-1)*100</f>
        <v>0.75847709696608145</v>
      </c>
      <c r="O22" s="7">
        <v>75238.038701529003</v>
      </c>
      <c r="Q22" s="3">
        <f>(O22/O17-1)*100</f>
        <v>-76.435394542098578</v>
      </c>
      <c r="R22" s="4">
        <f t="shared" ref="R22:R46" si="5">(O22/O21-1)*100</f>
        <v>1.5203698397669774</v>
      </c>
    </row>
    <row r="23" spans="1:18" ht="23.1" hidden="1" customHeight="1">
      <c r="C23" s="8">
        <v>3</v>
      </c>
      <c r="E23" s="7">
        <v>3094179.5322243199</v>
      </c>
      <c r="G23" s="3">
        <f>(E23/E18-1)*100</f>
        <v>-76.486155897416936</v>
      </c>
      <c r="H23" s="4">
        <f t="shared" si="3"/>
        <v>4.2166262980361191</v>
      </c>
      <c r="J23" s="7">
        <v>6929</v>
      </c>
      <c r="L23" s="3">
        <f>(J23/J18-1)*100</f>
        <v>1.4197892271662793</v>
      </c>
      <c r="M23" s="4">
        <f t="shared" si="4"/>
        <v>2.2730627306273066</v>
      </c>
      <c r="O23" s="7">
        <v>73168.520784053995</v>
      </c>
      <c r="Q23" s="3">
        <f>(O23/O18-1)*100</f>
        <v>-77.088481404784005</v>
      </c>
      <c r="R23" s="4">
        <f t="shared" si="5"/>
        <v>-2.7506271471068433</v>
      </c>
    </row>
    <row r="24" spans="1:18" ht="23.1" hidden="1" customHeight="1">
      <c r="C24" s="8">
        <v>4</v>
      </c>
      <c r="E24" s="7">
        <v>3055046.7791625299</v>
      </c>
      <c r="G24" s="3">
        <f>(E24/E19-1)*100</f>
        <v>-77.70768123107527</v>
      </c>
      <c r="H24" s="4">
        <f t="shared" si="3"/>
        <v>-1.2647214763798376</v>
      </c>
      <c r="J24" s="7">
        <v>6865</v>
      </c>
      <c r="L24" s="3">
        <f>(J24/J19-1)*100</f>
        <v>-1.7742166261267678</v>
      </c>
      <c r="M24" s="4">
        <f t="shared" si="4"/>
        <v>-0.92365420695627032</v>
      </c>
      <c r="O24" s="7">
        <v>72707.626784458407</v>
      </c>
      <c r="Q24" s="3">
        <f>(O24/O19-1)*100</f>
        <v>-77.831971266494037</v>
      </c>
      <c r="R24" s="4">
        <f t="shared" si="5"/>
        <v>-0.62990749936826518</v>
      </c>
    </row>
    <row r="25" spans="1:18" ht="23.1" customHeight="1">
      <c r="A25" s="8">
        <v>2020</v>
      </c>
      <c r="C25" s="8">
        <v>1</v>
      </c>
      <c r="E25" s="7">
        <v>2985746.9634593399</v>
      </c>
      <c r="G25" s="3">
        <f t="shared" ref="G25:G46" si="6">(E25/E21-1)*100</f>
        <v>4.0440562699604277</v>
      </c>
      <c r="H25" s="4">
        <f t="shared" si="3"/>
        <v>-2.2683716719449687</v>
      </c>
      <c r="J25" s="7">
        <v>6842</v>
      </c>
      <c r="L25" s="3">
        <f t="shared" ref="L25:L46" si="7">(J25/J21-1)*100</f>
        <v>1.7549077929803758</v>
      </c>
      <c r="M25" s="4">
        <f t="shared" si="4"/>
        <v>-0.33503277494537631</v>
      </c>
      <c r="O25" s="7">
        <v>75367.954697476904</v>
      </c>
      <c r="Q25" s="3">
        <f t="shared" ref="Q25:Q46" si="8">(O25/O21-1)*100</f>
        <v>1.695668401297179</v>
      </c>
      <c r="R25" s="4">
        <f t="shared" si="5"/>
        <v>3.6589392759373451</v>
      </c>
    </row>
    <row r="26" spans="1:18" ht="23.1" customHeight="1">
      <c r="C26" s="8">
        <v>2</v>
      </c>
      <c r="E26" s="7">
        <v>2453396.6319419602</v>
      </c>
      <c r="G26" s="3">
        <f t="shared" si="6"/>
        <v>-17.365906764902206</v>
      </c>
      <c r="H26" s="4">
        <f t="shared" si="3"/>
        <v>-17.829720268746051</v>
      </c>
      <c r="J26" s="7">
        <v>6686</v>
      </c>
      <c r="L26" s="3">
        <f t="shared" si="7"/>
        <v>-1.3136531365313675</v>
      </c>
      <c r="M26" s="4">
        <f t="shared" si="4"/>
        <v>-2.2800350774627276</v>
      </c>
      <c r="O26" s="7">
        <v>74781.526685941106</v>
      </c>
      <c r="Q26" s="3">
        <f t="shared" si="8"/>
        <v>-0.60675693235291428</v>
      </c>
      <c r="R26" s="4">
        <f t="shared" si="5"/>
        <v>-0.77808667342730287</v>
      </c>
    </row>
    <row r="27" spans="1:18" ht="23.1" customHeight="1">
      <c r="C27" s="8">
        <v>3</v>
      </c>
      <c r="E27" s="7">
        <v>2853255.6916347099</v>
      </c>
      <c r="G27" s="3">
        <f t="shared" si="6"/>
        <v>-7.7863562240170436</v>
      </c>
      <c r="H27" s="4">
        <f t="shared" si="3"/>
        <v>16.298182466169187</v>
      </c>
      <c r="J27" s="7">
        <v>6830</v>
      </c>
      <c r="L27" s="3">
        <f t="shared" si="7"/>
        <v>-1.428777601385478</v>
      </c>
      <c r="M27" s="4">
        <f t="shared" si="4"/>
        <v>2.1537541130720816</v>
      </c>
      <c r="O27" s="7">
        <v>73842.2201953029</v>
      </c>
      <c r="Q27" s="3">
        <f t="shared" si="8"/>
        <v>0.92075035005454442</v>
      </c>
      <c r="R27" s="4">
        <f t="shared" si="5"/>
        <v>-1.256067550724127</v>
      </c>
    </row>
    <row r="28" spans="1:18" ht="23.1" customHeight="1">
      <c r="C28" s="8">
        <v>4</v>
      </c>
      <c r="E28" s="7">
        <v>2885693.3063437901</v>
      </c>
      <c r="G28" s="3">
        <f t="shared" si="6"/>
        <v>-5.5434003162846519</v>
      </c>
      <c r="H28" s="4">
        <f t="shared" si="3"/>
        <v>1.1368632262499956</v>
      </c>
      <c r="J28" s="7">
        <v>6803</v>
      </c>
      <c r="L28" s="3">
        <f t="shared" si="7"/>
        <v>-0.90313182811362358</v>
      </c>
      <c r="M28" s="4">
        <f t="shared" si="4"/>
        <v>-0.39531478770131745</v>
      </c>
      <c r="O28" s="7">
        <v>73618.4476666665</v>
      </c>
      <c r="Q28" s="3">
        <f t="shared" si="8"/>
        <v>1.2527171116562652</v>
      </c>
      <c r="R28" s="4">
        <f t="shared" si="5"/>
        <v>-0.30304144166379832</v>
      </c>
    </row>
    <row r="29" spans="1:18" ht="23.1" customHeight="1">
      <c r="A29" s="8">
        <v>2021</v>
      </c>
      <c r="C29" s="8">
        <v>1</v>
      </c>
      <c r="E29" s="7">
        <v>2864877.2504666699</v>
      </c>
      <c r="G29" s="3">
        <f t="shared" si="6"/>
        <v>-4.0482235926861065</v>
      </c>
      <c r="H29" s="4">
        <f t="shared" si="3"/>
        <v>-0.7213537152877314</v>
      </c>
      <c r="J29" s="7">
        <v>6813</v>
      </c>
      <c r="L29" s="3">
        <f t="shared" si="7"/>
        <v>-0.42385267465653298</v>
      </c>
      <c r="M29" s="4">
        <f t="shared" si="4"/>
        <v>0.14699397324708929</v>
      </c>
      <c r="O29" s="7">
        <v>76513.2417333333</v>
      </c>
      <c r="Q29" s="3">
        <f t="shared" si="8"/>
        <v>1.5195941570306903</v>
      </c>
      <c r="R29" s="4">
        <f t="shared" si="5"/>
        <v>3.9321585260450043</v>
      </c>
    </row>
    <row r="30" spans="1:18" ht="23.1" customHeight="1">
      <c r="C30" s="8">
        <v>2</v>
      </c>
      <c r="E30" s="7">
        <v>2596520.4641999998</v>
      </c>
      <c r="G30" s="3">
        <f t="shared" si="6"/>
        <v>5.8337013426464024</v>
      </c>
      <c r="H30" s="4">
        <f t="shared" si="3"/>
        <v>-9.3671303446930096</v>
      </c>
      <c r="J30" s="7">
        <v>6701</v>
      </c>
      <c r="L30" s="3">
        <f t="shared" si="7"/>
        <v>0.22434938677833305</v>
      </c>
      <c r="M30" s="4">
        <f t="shared" si="4"/>
        <v>-1.6439160428592392</v>
      </c>
      <c r="O30" s="7">
        <v>76530.8061421928</v>
      </c>
      <c r="Q30" s="3">
        <f t="shared" si="8"/>
        <v>2.3391866063367628</v>
      </c>
      <c r="R30" s="4">
        <f t="shared" si="5"/>
        <v>2.295603801589774E-2</v>
      </c>
    </row>
    <row r="31" spans="1:18" ht="23.1" customHeight="1">
      <c r="C31" s="8">
        <v>3</v>
      </c>
      <c r="E31" s="7">
        <v>2321161.1489120699</v>
      </c>
      <c r="G31" s="3">
        <f t="shared" si="6"/>
        <v>-18.648680673192253</v>
      </c>
      <c r="H31" s="4">
        <f t="shared" si="3"/>
        <v>-10.604935300318131</v>
      </c>
      <c r="J31" s="7">
        <v>6853</v>
      </c>
      <c r="L31" s="3">
        <f t="shared" si="7"/>
        <v>0.33674963396779223</v>
      </c>
      <c r="M31" s="4">
        <f t="shared" si="4"/>
        <v>2.2683181614684411</v>
      </c>
      <c r="O31" s="7">
        <v>75366.472254666602</v>
      </c>
      <c r="Q31" s="3">
        <f t="shared" si="8"/>
        <v>2.0642012866518122</v>
      </c>
      <c r="R31" s="4">
        <f t="shared" si="5"/>
        <v>-1.5213924251142541</v>
      </c>
    </row>
    <row r="32" spans="1:18" ht="23.1" customHeight="1">
      <c r="C32" s="8">
        <v>4</v>
      </c>
      <c r="E32" s="7">
        <v>2802908.4430666598</v>
      </c>
      <c r="G32" s="3">
        <f t="shared" si="6"/>
        <v>-2.8688032472175551</v>
      </c>
      <c r="H32" s="4">
        <f t="shared" si="3"/>
        <v>20.754582006526579</v>
      </c>
      <c r="J32" s="7">
        <v>6894</v>
      </c>
      <c r="L32" s="3">
        <f t="shared" si="7"/>
        <v>1.3376451565485725</v>
      </c>
      <c r="M32" s="4">
        <f t="shared" si="4"/>
        <v>0.59827812636801259</v>
      </c>
      <c r="O32" s="7">
        <v>75984.723199999993</v>
      </c>
      <c r="Q32" s="3">
        <f t="shared" si="8"/>
        <v>3.2142426366386312</v>
      </c>
      <c r="R32" s="4">
        <f t="shared" si="5"/>
        <v>0.82032623637244839</v>
      </c>
    </row>
    <row r="33" spans="1:18" ht="23.1" customHeight="1">
      <c r="A33" s="8">
        <v>2022</v>
      </c>
      <c r="C33" s="8">
        <v>1</v>
      </c>
      <c r="E33" s="7">
        <v>2998614.8654</v>
      </c>
      <c r="G33" s="3">
        <f t="shared" si="6"/>
        <v>4.6681795847115293</v>
      </c>
      <c r="H33" s="4">
        <f t="shared" si="3"/>
        <v>6.9822624002380262</v>
      </c>
      <c r="J33" s="7">
        <v>6917</v>
      </c>
      <c r="L33" s="3">
        <f t="shared" si="7"/>
        <v>1.5264934683692832</v>
      </c>
      <c r="M33" s="4">
        <f t="shared" si="4"/>
        <v>0.33362344067304761</v>
      </c>
      <c r="O33" s="7">
        <v>79347.369277739897</v>
      </c>
      <c r="Q33" s="3">
        <f t="shared" si="8"/>
        <v>3.7041007284519534</v>
      </c>
      <c r="R33" s="4">
        <f t="shared" si="5"/>
        <v>4.4254238695968562</v>
      </c>
    </row>
    <row r="34" spans="1:18" ht="23.1" customHeight="1">
      <c r="C34" s="8">
        <v>2</v>
      </c>
      <c r="E34" s="7">
        <v>3083006.3485846701</v>
      </c>
      <c r="G34" s="3">
        <f t="shared" si="6"/>
        <v>18.736069716845428</v>
      </c>
      <c r="H34" s="4">
        <f t="shared" si="3"/>
        <v>2.8143488568150188</v>
      </c>
      <c r="J34" s="7">
        <v>6800</v>
      </c>
      <c r="L34" s="3">
        <f t="shared" si="7"/>
        <v>1.4773914341143168</v>
      </c>
      <c r="M34" s="4">
        <f t="shared" si="4"/>
        <v>-1.6914847477230044</v>
      </c>
      <c r="O34" s="7">
        <v>81026.413876796898</v>
      </c>
      <c r="Q34" s="3">
        <f t="shared" si="8"/>
        <v>5.8742458902776296</v>
      </c>
      <c r="R34" s="4">
        <f t="shared" si="5"/>
        <v>2.1160683893373111</v>
      </c>
    </row>
    <row r="35" spans="1:18" ht="23.1" customHeight="1">
      <c r="C35" s="8">
        <v>3</v>
      </c>
      <c r="E35" s="7">
        <v>2968213.5530198002</v>
      </c>
      <c r="G35" s="3">
        <f t="shared" si="6"/>
        <v>27.876237908384958</v>
      </c>
      <c r="H35" s="4">
        <f t="shared" si="3"/>
        <v>-3.7234044496070595</v>
      </c>
      <c r="J35" s="7">
        <v>6739</v>
      </c>
      <c r="L35" s="3">
        <f t="shared" si="7"/>
        <v>-1.6635050342915458</v>
      </c>
      <c r="M35" s="4">
        <f t="shared" si="4"/>
        <v>-0.89705882352940636</v>
      </c>
      <c r="O35" s="7">
        <v>80508.405382130004</v>
      </c>
      <c r="Q35" s="3">
        <f t="shared" si="8"/>
        <v>6.8225737169819833</v>
      </c>
      <c r="R35" s="4">
        <f t="shared" si="5"/>
        <v>-0.63930818344564155</v>
      </c>
    </row>
    <row r="36" spans="1:18" ht="23.1" customHeight="1">
      <c r="C36" s="8">
        <v>4</v>
      </c>
      <c r="E36" s="7">
        <v>3246754.8063809699</v>
      </c>
      <c r="G36" s="3">
        <f t="shared" si="6"/>
        <v>15.835207333019351</v>
      </c>
      <c r="H36" s="4">
        <f t="shared" si="3"/>
        <v>9.3841379127787903</v>
      </c>
      <c r="J36" s="7">
        <v>6793</v>
      </c>
      <c r="L36" s="3">
        <f t="shared" si="7"/>
        <v>-1.4650420655642593</v>
      </c>
      <c r="M36" s="4">
        <f t="shared" si="4"/>
        <v>0.80130583172577374</v>
      </c>
      <c r="O36" s="7">
        <v>78401.912510316804</v>
      </c>
      <c r="Q36" s="3">
        <f t="shared" si="8"/>
        <v>3.181151695393436</v>
      </c>
      <c r="R36" s="4">
        <f t="shared" si="5"/>
        <v>-2.6164881316612987</v>
      </c>
    </row>
    <row r="37" spans="1:18" ht="23.1" customHeight="1">
      <c r="A37" s="8">
        <v>2023</v>
      </c>
      <c r="C37" s="8">
        <v>1</v>
      </c>
      <c r="E37" s="7">
        <v>3238344.6640374698</v>
      </c>
      <c r="G37" s="3">
        <f t="shared" si="6"/>
        <v>7.9946845259666555</v>
      </c>
      <c r="H37" s="4">
        <f t="shared" si="3"/>
        <v>-0.2590322597496808</v>
      </c>
      <c r="J37" s="7">
        <v>6772</v>
      </c>
      <c r="L37" s="3">
        <f t="shared" si="7"/>
        <v>-2.0962845164088528</v>
      </c>
      <c r="M37" s="4">
        <f t="shared" si="4"/>
        <v>-0.30914176358015633</v>
      </c>
      <c r="O37" s="7">
        <v>78477.621924037099</v>
      </c>
      <c r="Q37" s="3">
        <f t="shared" si="8"/>
        <v>-1.0961262630628799</v>
      </c>
      <c r="R37" s="4">
        <f t="shared" si="5"/>
        <v>9.6565774094270473E-2</v>
      </c>
    </row>
    <row r="38" spans="1:18" ht="23.1" customHeight="1">
      <c r="C38" s="8">
        <v>2</v>
      </c>
      <c r="E38" s="7">
        <v>3335440.1600202802</v>
      </c>
      <c r="G38" s="3">
        <f t="shared" si="6"/>
        <v>8.1879108536865743</v>
      </c>
      <c r="H38" s="4">
        <f t="shared" si="3"/>
        <v>2.9983064205943544</v>
      </c>
      <c r="J38" s="7">
        <v>6901</v>
      </c>
      <c r="L38" s="3">
        <f t="shared" si="7"/>
        <v>1.4852941176470624</v>
      </c>
      <c r="M38" s="4">
        <f t="shared" si="4"/>
        <v>1.904902539870057</v>
      </c>
      <c r="O38" s="7">
        <v>81169.790609126401</v>
      </c>
      <c r="Q38" s="3">
        <f t="shared" si="8"/>
        <v>0.17695060841209642</v>
      </c>
      <c r="R38" s="4">
        <f t="shared" si="5"/>
        <v>3.4304921824659829</v>
      </c>
    </row>
    <row r="39" spans="1:18" ht="23.1" customHeight="1">
      <c r="C39" s="8">
        <v>3</v>
      </c>
      <c r="E39" s="7">
        <v>3245577.8194790198</v>
      </c>
      <c r="G39" s="3">
        <f t="shared" si="6"/>
        <v>9.3444848729645749</v>
      </c>
      <c r="H39" s="4">
        <f t="shared" si="3"/>
        <v>-2.6941673731215698</v>
      </c>
      <c r="J39" s="7">
        <v>6866</v>
      </c>
      <c r="L39" s="3">
        <f t="shared" si="7"/>
        <v>1.8845526042439609</v>
      </c>
      <c r="M39" s="4">
        <f t="shared" si="4"/>
        <v>-0.50717287349659745</v>
      </c>
      <c r="O39" s="7">
        <v>81040.696986268595</v>
      </c>
      <c r="Q39" s="3">
        <f t="shared" si="8"/>
        <v>0.66116277128094314</v>
      </c>
      <c r="R39" s="4">
        <f t="shared" si="5"/>
        <v>-0.15904146344229986</v>
      </c>
    </row>
    <row r="40" spans="1:18" ht="23.1" customHeight="1">
      <c r="C40" s="8">
        <v>4</v>
      </c>
      <c r="E40" s="7">
        <v>3339606.6799198501</v>
      </c>
      <c r="G40" s="3">
        <f t="shared" si="6"/>
        <v>2.859836331231258</v>
      </c>
      <c r="H40" s="4">
        <f t="shared" si="3"/>
        <v>2.8971377569964929</v>
      </c>
      <c r="J40" s="7">
        <v>6832</v>
      </c>
      <c r="L40" s="3">
        <f t="shared" si="7"/>
        <v>0.57412041807742842</v>
      </c>
      <c r="M40" s="4">
        <f t="shared" si="4"/>
        <v>-0.49519370812700636</v>
      </c>
      <c r="O40" s="7">
        <v>78664.448801742794</v>
      </c>
      <c r="Q40" s="3">
        <f t="shared" si="8"/>
        <v>0.33485955000325252</v>
      </c>
      <c r="R40" s="4">
        <f t="shared" si="5"/>
        <v>-2.9321665199010138</v>
      </c>
    </row>
    <row r="41" spans="1:18" ht="23.1" customHeight="1">
      <c r="A41" s="8">
        <v>2024</v>
      </c>
      <c r="C41" s="8">
        <v>1</v>
      </c>
      <c r="E41" s="7">
        <v>3289967.2921345802</v>
      </c>
      <c r="G41" s="3">
        <f t="shared" si="6"/>
        <v>1.5941054289369205</v>
      </c>
      <c r="H41" s="4">
        <f t="shared" si="3"/>
        <v>-1.4863842524851179</v>
      </c>
      <c r="J41" s="7">
        <v>6846</v>
      </c>
      <c r="L41" s="3">
        <f t="shared" si="7"/>
        <v>1.0927347903130435</v>
      </c>
      <c r="M41" s="4">
        <f t="shared" si="4"/>
        <v>0.2049180327868827</v>
      </c>
      <c r="O41" s="7">
        <v>78899.865110803003</v>
      </c>
      <c r="Q41" s="3">
        <f t="shared" si="8"/>
        <v>0.53804279030602586</v>
      </c>
      <c r="R41" s="4">
        <f t="shared" si="5"/>
        <v>0.29926645727031964</v>
      </c>
    </row>
    <row r="42" spans="1:18" ht="23.1" customHeight="1">
      <c r="C42" s="8">
        <v>2</v>
      </c>
      <c r="E42" s="7">
        <v>3427383.5749492301</v>
      </c>
      <c r="G42" s="3">
        <f t="shared" si="6"/>
        <v>2.7565601695097142</v>
      </c>
      <c r="H42" s="4">
        <f t="shared" si="3"/>
        <v>4.1768282360488795</v>
      </c>
      <c r="J42" s="7">
        <v>7045</v>
      </c>
      <c r="L42" s="3">
        <f t="shared" si="7"/>
        <v>2.0866541081002721</v>
      </c>
      <c r="M42" s="4">
        <f t="shared" si="4"/>
        <v>2.9068068945369507</v>
      </c>
      <c r="O42" s="7">
        <v>82477.425176287099</v>
      </c>
      <c r="Q42" s="3">
        <f t="shared" si="8"/>
        <v>1.6109867443882209</v>
      </c>
      <c r="R42" s="4">
        <f t="shared" si="5"/>
        <v>4.5343044128908883</v>
      </c>
    </row>
    <row r="43" spans="1:18" ht="23.1" customHeight="1">
      <c r="C43" s="8">
        <v>3</v>
      </c>
      <c r="E43" s="7">
        <v>3463430.75236353</v>
      </c>
      <c r="G43" s="3">
        <f t="shared" si="6"/>
        <v>6.7123003976986784</v>
      </c>
      <c r="H43" s="4">
        <f t="shared" si="3"/>
        <v>1.0517403910600853</v>
      </c>
      <c r="J43" s="7">
        <v>7038</v>
      </c>
      <c r="L43" s="3">
        <f t="shared" si="7"/>
        <v>2.5050975822895394</v>
      </c>
      <c r="M43" s="4">
        <f t="shared" si="4"/>
        <v>-9.9361249112850381E-2</v>
      </c>
      <c r="O43" s="7">
        <v>83945.838337103298</v>
      </c>
      <c r="Q43" s="3">
        <f t="shared" si="8"/>
        <v>3.5847931457535953</v>
      </c>
      <c r="R43" s="4">
        <f t="shared" si="5"/>
        <v>1.7803819138117127</v>
      </c>
    </row>
    <row r="44" spans="1:18" ht="23.1" customHeight="1">
      <c r="C44" s="8">
        <v>4</v>
      </c>
      <c r="E44" s="7">
        <v>3523700.2284492301</v>
      </c>
      <c r="G44" s="3">
        <f t="shared" si="6"/>
        <v>5.512432036870818</v>
      </c>
      <c r="H44" s="4">
        <f t="shared" si="3"/>
        <v>1.74016691526373</v>
      </c>
      <c r="J44" s="7">
        <v>6989</v>
      </c>
      <c r="L44" s="3">
        <f t="shared" si="7"/>
        <v>2.2980093676814972</v>
      </c>
      <c r="M44" s="4">
        <f t="shared" si="4"/>
        <v>-0.69622051719238076</v>
      </c>
      <c r="O44" s="7">
        <v>82661.04921370394</v>
      </c>
      <c r="Q44" s="3">
        <f t="shared" si="8"/>
        <v>5.0805674899391251</v>
      </c>
      <c r="R44" s="4">
        <f t="shared" si="5"/>
        <v>-1.5304976980990981</v>
      </c>
    </row>
    <row r="45" spans="1:18" ht="23.1" customHeight="1">
      <c r="A45" s="8">
        <v>2025</v>
      </c>
      <c r="C45" s="8" t="s">
        <v>20</v>
      </c>
      <c r="E45" s="7">
        <v>3489418.0739533398</v>
      </c>
      <c r="G45" s="3">
        <f t="shared" si="6"/>
        <v>6.0623940637827056</v>
      </c>
      <c r="H45" s="4">
        <f t="shared" si="3"/>
        <v>-0.9729021276868921</v>
      </c>
      <c r="J45" s="7">
        <v>6982</v>
      </c>
      <c r="L45" s="3">
        <f t="shared" si="7"/>
        <v>1.9865614957639499</v>
      </c>
      <c r="M45" s="4">
        <f t="shared" si="4"/>
        <v>-0.10015739018457426</v>
      </c>
      <c r="O45" s="7">
        <v>82828.159145096899</v>
      </c>
      <c r="Q45" s="3">
        <f t="shared" si="8"/>
        <v>4.9788349178762292</v>
      </c>
      <c r="R45" s="4">
        <f t="shared" si="5"/>
        <v>0.20216284814016383</v>
      </c>
    </row>
    <row r="46" spans="1:18" ht="23.1" customHeight="1" thickBot="1">
      <c r="A46" s="27"/>
      <c r="B46" s="23"/>
      <c r="C46" s="27" t="s">
        <v>19</v>
      </c>
      <c r="D46" s="23"/>
      <c r="E46" s="24">
        <v>3605824.0934499884</v>
      </c>
      <c r="F46" s="23"/>
      <c r="G46" s="32">
        <f t="shared" si="6"/>
        <v>5.2063188901581237</v>
      </c>
      <c r="H46" s="33">
        <f t="shared" si="3"/>
        <v>3.3359722747342335</v>
      </c>
      <c r="I46" s="23"/>
      <c r="J46" s="24">
        <v>7166</v>
      </c>
      <c r="K46" s="23"/>
      <c r="L46" s="32">
        <f t="shared" si="7"/>
        <v>1.7175301632363471</v>
      </c>
      <c r="M46" s="33">
        <f t="shared" si="4"/>
        <v>2.6353480378115135</v>
      </c>
      <c r="N46" s="23"/>
      <c r="O46" s="24">
        <v>86026.208723043703</v>
      </c>
      <c r="P46" s="25"/>
      <c r="Q46" s="32">
        <f t="shared" si="8"/>
        <v>4.3027331893199072</v>
      </c>
      <c r="R46" s="33">
        <f t="shared" si="5"/>
        <v>3.8610656218309947</v>
      </c>
    </row>
  </sheetData>
  <sheetProtection algorithmName="SHA-512" hashValue="wjwKQ3nnJuLZDiEgjmFQVSo9xhPIpRvoifuSddzoWwY8S8Tc7ZuJDRi9V52C0VVf3xcT0sv6jUSaLZzFihEyfQ==" saltValue="9tvbodaVEMZParShESFb+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885F-F131-4513-B019-A0DA9EA44A71}">
  <sheetPr>
    <tabColor rgb="FFFFFF00"/>
  </sheetPr>
  <dimension ref="A2:S46"/>
  <sheetViews>
    <sheetView view="pageBreakPreview" zoomScaleNormal="100" zoomScaleSheetLayoutView="100" workbookViewId="0">
      <pane ySplit="12" topLeftCell="A43" activePane="bottomLeft" state="frozen"/>
      <selection activeCell="U20" sqref="U20"/>
      <selection pane="bottomLeft" activeCell="U20" sqref="U20"/>
    </sheetView>
  </sheetViews>
  <sheetFormatPr defaultColWidth="9.109375" defaultRowHeight="23.1" customHeight="1"/>
  <cols>
    <col min="1" max="1" width="9.6640625" style="8" customWidth="1"/>
    <col min="2" max="2" width="0.33203125" style="6" customWidth="1"/>
    <col min="3" max="3" width="11.6640625" style="8" customWidth="1"/>
    <col min="4" max="4" width="0.33203125" style="6" customWidth="1"/>
    <col min="5" max="5" width="15.6640625" style="7" customWidth="1"/>
    <col min="6" max="6" width="0.33203125" style="6" customWidth="1"/>
    <col min="7" max="8" width="7.6640625" style="6" customWidth="1"/>
    <col min="9" max="9" width="0.33203125" style="6" customWidth="1"/>
    <col min="10" max="10" width="18.6640625" style="7" customWidth="1"/>
    <col min="11" max="11" width="0.33203125" style="6" customWidth="1"/>
    <col min="12" max="13" width="7.6640625" style="6" customWidth="1"/>
    <col min="14" max="14" width="0.33203125" style="6" customWidth="1"/>
    <col min="15" max="15" width="17.6640625" style="7" customWidth="1"/>
    <col min="16" max="16" width="0.33203125" style="2" customWidth="1"/>
    <col min="17" max="18" width="7.6640625" style="2" customWidth="1"/>
    <col min="19" max="19" width="0.33203125" style="2" customWidth="1"/>
    <col min="20" max="16384" width="9.109375" style="2"/>
  </cols>
  <sheetData>
    <row r="2" spans="1:19" ht="13.5" customHeight="1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ht="13.5" customHeight="1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23.1" customHeight="1" thickBot="1"/>
    <row r="5" spans="1:19" ht="23.1" customHeight="1">
      <c r="A5" s="26"/>
      <c r="B5" s="20"/>
      <c r="C5" s="26"/>
      <c r="D5" s="20"/>
      <c r="E5" s="21"/>
      <c r="F5" s="20"/>
      <c r="G5" s="20"/>
      <c r="H5" s="20"/>
      <c r="I5" s="20"/>
      <c r="J5" s="21"/>
      <c r="K5" s="20"/>
      <c r="L5" s="20"/>
      <c r="M5" s="20"/>
      <c r="N5" s="20"/>
      <c r="O5" s="21"/>
      <c r="P5" s="22"/>
      <c r="Q5" s="22"/>
      <c r="R5" s="22"/>
    </row>
    <row r="6" spans="1:19" ht="13.5" customHeight="1">
      <c r="A6" s="15" t="s">
        <v>2</v>
      </c>
      <c r="B6" s="13"/>
      <c r="C6" s="15" t="s">
        <v>3</v>
      </c>
      <c r="D6" s="12"/>
      <c r="E6" s="14" t="s">
        <v>4</v>
      </c>
      <c r="F6" s="12"/>
      <c r="G6" s="15" t="s">
        <v>5</v>
      </c>
      <c r="H6" s="15" t="s">
        <v>6</v>
      </c>
      <c r="I6" s="15"/>
      <c r="J6" s="14" t="s">
        <v>7</v>
      </c>
      <c r="K6" s="15"/>
      <c r="L6" s="15" t="s">
        <v>5</v>
      </c>
      <c r="M6" s="15" t="s">
        <v>6</v>
      </c>
      <c r="N6" s="15"/>
      <c r="O6" s="14" t="s">
        <v>8</v>
      </c>
      <c r="P6" s="16"/>
      <c r="Q6" s="16" t="s">
        <v>5</v>
      </c>
      <c r="R6" s="16" t="s">
        <v>6</v>
      </c>
      <c r="S6" s="1"/>
    </row>
    <row r="7" spans="1:19" ht="13.5" customHeight="1">
      <c r="A7" s="49" t="s">
        <v>9</v>
      </c>
      <c r="B7" s="57"/>
      <c r="C7" s="49" t="s">
        <v>10</v>
      </c>
      <c r="D7" s="12"/>
      <c r="E7" s="17" t="s">
        <v>11</v>
      </c>
      <c r="F7" s="12"/>
      <c r="G7" s="15"/>
      <c r="H7" s="15"/>
      <c r="I7" s="15"/>
      <c r="J7" s="17" t="s">
        <v>12</v>
      </c>
      <c r="K7" s="15"/>
      <c r="L7" s="15"/>
      <c r="M7" s="15"/>
      <c r="N7" s="15"/>
      <c r="O7" s="17" t="s">
        <v>13</v>
      </c>
      <c r="P7" s="16"/>
      <c r="Q7" s="16"/>
      <c r="R7" s="16"/>
      <c r="S7" s="1"/>
    </row>
    <row r="8" spans="1:19" ht="13.5" customHeight="1">
      <c r="A8" s="15"/>
      <c r="B8" s="13"/>
      <c r="C8" s="15"/>
      <c r="D8" s="12"/>
      <c r="E8" s="14" t="s">
        <v>14</v>
      </c>
      <c r="F8" s="12"/>
      <c r="G8" s="63" t="s">
        <v>15</v>
      </c>
      <c r="H8" s="63"/>
      <c r="I8" s="15"/>
      <c r="J8" s="17" t="s">
        <v>16</v>
      </c>
      <c r="K8" s="15"/>
      <c r="L8" s="63" t="s">
        <v>15</v>
      </c>
      <c r="M8" s="63"/>
      <c r="N8" s="15"/>
      <c r="O8" s="14" t="s">
        <v>14</v>
      </c>
      <c r="P8" s="16"/>
      <c r="Q8" s="64" t="s">
        <v>15</v>
      </c>
      <c r="R8" s="64"/>
      <c r="S8" s="1"/>
    </row>
    <row r="9" spans="1:19" ht="23.1" customHeight="1" thickBot="1">
      <c r="A9" s="27"/>
      <c r="B9" s="23"/>
      <c r="C9" s="27"/>
      <c r="D9" s="23"/>
      <c r="E9" s="24"/>
      <c r="F9" s="23"/>
      <c r="G9" s="23"/>
      <c r="H9" s="23"/>
      <c r="I9" s="23"/>
      <c r="J9" s="24"/>
      <c r="K9" s="23"/>
      <c r="L9" s="23"/>
      <c r="M9" s="23"/>
      <c r="N9" s="23"/>
      <c r="O9" s="24"/>
      <c r="P9" s="25"/>
      <c r="Q9" s="25"/>
      <c r="R9" s="25"/>
    </row>
    <row r="10" spans="1:19" ht="15" customHeight="1"/>
    <row r="11" spans="1:19" ht="13.5" customHeight="1">
      <c r="A11" s="35">
        <v>462</v>
      </c>
      <c r="B11" s="35"/>
      <c r="C11" s="35" t="s">
        <v>42</v>
      </c>
      <c r="D11" s="9"/>
      <c r="E11" s="10"/>
      <c r="F11" s="9"/>
      <c r="G11" s="9"/>
      <c r="H11" s="9"/>
      <c r="I11" s="9"/>
      <c r="J11" s="10"/>
      <c r="K11" s="9"/>
      <c r="L11" s="9"/>
      <c r="M11" s="9"/>
      <c r="N11" s="9"/>
      <c r="O11" s="10"/>
      <c r="P11" s="11"/>
      <c r="Q11" s="11"/>
      <c r="R11" s="11"/>
    </row>
    <row r="12" spans="1:19" ht="13.5" customHeight="1">
      <c r="A12" s="36"/>
      <c r="B12" s="36"/>
      <c r="C12" s="36" t="s">
        <v>43</v>
      </c>
      <c r="D12" s="9"/>
      <c r="E12" s="10"/>
      <c r="F12" s="9"/>
      <c r="G12" s="9"/>
      <c r="H12" s="9"/>
      <c r="I12" s="9"/>
      <c r="J12" s="10"/>
      <c r="K12" s="9"/>
      <c r="L12" s="9"/>
      <c r="M12" s="9"/>
      <c r="N12" s="9"/>
      <c r="O12" s="10"/>
      <c r="P12" s="11"/>
      <c r="Q12" s="11"/>
      <c r="R12" s="11"/>
    </row>
    <row r="14" spans="1:19" ht="23.1" hidden="1" customHeight="1">
      <c r="A14" s="8">
        <v>2019</v>
      </c>
      <c r="E14" s="34">
        <f>+E21+E22+E23+E24</f>
        <v>50947801.213893399</v>
      </c>
      <c r="F14" s="5"/>
      <c r="G14" s="29"/>
      <c r="H14" s="5"/>
      <c r="I14" s="5"/>
      <c r="J14" s="34">
        <f>J24</f>
        <v>31652</v>
      </c>
      <c r="K14" s="5"/>
      <c r="L14" s="29"/>
      <c r="M14" s="5"/>
      <c r="N14" s="5"/>
      <c r="O14" s="34">
        <f>+O21+O22+O23+O24</f>
        <v>914464.7792768639</v>
      </c>
      <c r="P14" s="1"/>
      <c r="Q14" s="29"/>
      <c r="R14" s="5"/>
    </row>
    <row r="15" spans="1:19" ht="23.1" customHeight="1">
      <c r="A15" s="8">
        <v>2020</v>
      </c>
      <c r="E15" s="34">
        <f>+E25+E26+E27+E28</f>
        <v>50992293.982590705</v>
      </c>
      <c r="F15" s="5"/>
      <c r="G15" s="29">
        <f t="shared" ref="G15:G16" si="0">((E15/E14)-1)*100</f>
        <v>8.733010578909628E-2</v>
      </c>
      <c r="H15" s="5"/>
      <c r="I15" s="5"/>
      <c r="J15" s="34">
        <f>J28</f>
        <v>31869</v>
      </c>
      <c r="K15" s="5"/>
      <c r="L15" s="29">
        <f t="shared" ref="L15:L16" si="1">((J15/J14)-1)*100</f>
        <v>0.68558069000379529</v>
      </c>
      <c r="M15" s="5"/>
      <c r="N15" s="5"/>
      <c r="O15" s="34">
        <f>+O25+O26+O27+O28</f>
        <v>947817.69045011792</v>
      </c>
      <c r="P15" s="1"/>
      <c r="Q15" s="29">
        <f t="shared" ref="Q15:Q16" si="2">((O15/O14)-1)*100</f>
        <v>3.6472603351250577</v>
      </c>
      <c r="R15" s="5"/>
    </row>
    <row r="16" spans="1:19" ht="23.1" customHeight="1">
      <c r="A16" s="8">
        <v>2021</v>
      </c>
      <c r="E16" s="34">
        <f>+E29+E30+E31+E32</f>
        <v>54148065.554294601</v>
      </c>
      <c r="F16" s="5"/>
      <c r="G16" s="29">
        <f t="shared" si="0"/>
        <v>6.1887225014456204</v>
      </c>
      <c r="H16" s="5"/>
      <c r="I16" s="5"/>
      <c r="J16" s="34">
        <f>J32</f>
        <v>32136</v>
      </c>
      <c r="K16" s="5"/>
      <c r="L16" s="29">
        <f t="shared" si="1"/>
        <v>0.83780476324955</v>
      </c>
      <c r="M16" s="5"/>
      <c r="N16" s="5"/>
      <c r="O16" s="34">
        <f>+O29+O30+O31+O32</f>
        <v>967315.52307889995</v>
      </c>
      <c r="P16" s="1"/>
      <c r="Q16" s="29">
        <f t="shared" si="2"/>
        <v>2.0571290054232305</v>
      </c>
      <c r="R16" s="5"/>
    </row>
    <row r="17" spans="1:18" ht="23.1" customHeight="1">
      <c r="A17" s="8">
        <v>2022</v>
      </c>
      <c r="E17" s="34">
        <f>+E33+E34+E35+E36</f>
        <v>62308703.833825104</v>
      </c>
      <c r="F17" s="5"/>
      <c r="G17" s="29">
        <f>((E17/E16)-1)*100</f>
        <v>15.070969195285056</v>
      </c>
      <c r="H17" s="5"/>
      <c r="I17" s="5"/>
      <c r="J17" s="34">
        <f>J36</f>
        <v>32963</v>
      </c>
      <c r="K17" s="5"/>
      <c r="L17" s="29">
        <f>((J17/J16)-1)*100</f>
        <v>2.5734378889718634</v>
      </c>
      <c r="M17" s="5"/>
      <c r="N17" s="5"/>
      <c r="O17" s="34">
        <f>+O33+O34+O35+O36</f>
        <v>1065210.3981021759</v>
      </c>
      <c r="P17" s="1"/>
      <c r="Q17" s="29">
        <f>((O17/O16)-1)*100</f>
        <v>10.120263004948281</v>
      </c>
      <c r="R17" s="5"/>
    </row>
    <row r="18" spans="1:18" ht="23.1" customHeight="1">
      <c r="A18" s="8">
        <v>2023</v>
      </c>
      <c r="E18" s="34">
        <f>+E37+E38+E39+E40</f>
        <v>67216207.237676606</v>
      </c>
      <c r="F18" s="5"/>
      <c r="G18" s="29">
        <f>((E18/E17)-1)*100</f>
        <v>7.8761121671534484</v>
      </c>
      <c r="H18" s="5"/>
      <c r="I18" s="5"/>
      <c r="J18" s="34">
        <f>J40</f>
        <v>34511</v>
      </c>
      <c r="K18" s="5"/>
      <c r="L18" s="29">
        <f>((J18/J17)-1)*100</f>
        <v>4.6961744986803389</v>
      </c>
      <c r="M18" s="5"/>
      <c r="N18" s="5"/>
      <c r="O18" s="34">
        <f>+O37+O38+O39+O40</f>
        <v>1118208.2338043479</v>
      </c>
      <c r="P18" s="1"/>
      <c r="Q18" s="29">
        <f>((O18/O17)-1)*100</f>
        <v>4.9753396884404388</v>
      </c>
      <c r="R18" s="5"/>
    </row>
    <row r="19" spans="1:18" ht="23.1" customHeight="1">
      <c r="A19" s="8">
        <v>2024</v>
      </c>
      <c r="E19" s="34">
        <f>+E41+E42+E43+E44</f>
        <v>72088112.385837004</v>
      </c>
      <c r="F19" s="5"/>
      <c r="G19" s="29">
        <f>((E19/E18)-1)*100</f>
        <v>7.2481107583671545</v>
      </c>
      <c r="H19" s="5"/>
      <c r="I19" s="5"/>
      <c r="J19" s="34">
        <f>J44</f>
        <v>36294</v>
      </c>
      <c r="K19" s="5"/>
      <c r="L19" s="29">
        <f>((J19/J18)-1)*100</f>
        <v>5.1664686621656797</v>
      </c>
      <c r="M19" s="5"/>
      <c r="N19" s="5"/>
      <c r="O19" s="34">
        <f>+O41+O42+O43+O44</f>
        <v>1177285.7952750069</v>
      </c>
      <c r="P19" s="1"/>
      <c r="Q19" s="29">
        <f>((O19/O18)-1)*100</f>
        <v>5.2832343462242637</v>
      </c>
      <c r="R19" s="5"/>
    </row>
    <row r="20" spans="1:18" ht="23.1" customHeight="1">
      <c r="Q20" s="6"/>
      <c r="R20" s="6"/>
    </row>
    <row r="21" spans="1:18" ht="23.1" hidden="1" customHeight="1">
      <c r="A21" s="8">
        <v>2019</v>
      </c>
      <c r="C21" s="8">
        <v>1</v>
      </c>
      <c r="E21" s="7">
        <v>13375862.1720844</v>
      </c>
      <c r="G21" s="3">
        <f>(E21/E16-1)*100</f>
        <v>-75.297617680040048</v>
      </c>
      <c r="H21" s="4">
        <f>(E21/E19-1)*100</f>
        <v>-81.445120798152118</v>
      </c>
      <c r="J21" s="7">
        <v>30765</v>
      </c>
      <c r="L21" s="3">
        <f>(J21/J16-1)*100</f>
        <v>-4.2662434652725896</v>
      </c>
      <c r="M21" s="4">
        <f>(J21/J19-1)*100</f>
        <v>-15.233922962473134</v>
      </c>
      <c r="O21" s="7">
        <v>229415.58101895999</v>
      </c>
      <c r="Q21" s="3">
        <f>(O21/O16-1)*100</f>
        <v>-76.283273084593361</v>
      </c>
      <c r="R21" s="4">
        <f>(O21/O19-1)*100</f>
        <v>-80.513178538320005</v>
      </c>
    </row>
    <row r="22" spans="1:18" ht="23.1" hidden="1" customHeight="1">
      <c r="C22" s="8">
        <v>2</v>
      </c>
      <c r="E22" s="7">
        <v>12591985.9082449</v>
      </c>
      <c r="G22" s="3">
        <f>(E22/E17-1)*100</f>
        <v>-79.790967981251484</v>
      </c>
      <c r="H22" s="4">
        <f t="shared" ref="H22:H46" si="3">(E22/E21-1)*100</f>
        <v>-5.8603793441850849</v>
      </c>
      <c r="J22" s="7">
        <v>30836</v>
      </c>
      <c r="L22" s="3">
        <f>(J22/J17-1)*100</f>
        <v>-6.4526893790006978</v>
      </c>
      <c r="M22" s="4">
        <f t="shared" ref="M22:M46" si="4">(J22/J21-1)*100</f>
        <v>0.23078173248822775</v>
      </c>
      <c r="O22" s="7">
        <v>225056.30636460701</v>
      </c>
      <c r="Q22" s="3">
        <f>(O22/O17-1)*100</f>
        <v>-78.872126411310205</v>
      </c>
      <c r="R22" s="4">
        <f t="shared" ref="R22:R46" si="5">(O22/O21-1)*100</f>
        <v>-1.9001650345591425</v>
      </c>
    </row>
    <row r="23" spans="1:18" ht="23.1" hidden="1" customHeight="1">
      <c r="C23" s="8">
        <v>3</v>
      </c>
      <c r="E23" s="7">
        <v>12867602.983164299</v>
      </c>
      <c r="G23" s="3">
        <f>(E23/E18-1)*100</f>
        <v>-80.856398312293294</v>
      </c>
      <c r="H23" s="4">
        <f t="shared" si="3"/>
        <v>2.1888292833851741</v>
      </c>
      <c r="J23" s="7">
        <v>31312</v>
      </c>
      <c r="L23" s="3">
        <f>(J23/J18-1)*100</f>
        <v>-9.2695082727246358</v>
      </c>
      <c r="M23" s="4">
        <f t="shared" si="4"/>
        <v>1.5436502788948037</v>
      </c>
      <c r="O23" s="7">
        <v>224812.978424423</v>
      </c>
      <c r="Q23" s="3">
        <f>(O23/O18-1)*100</f>
        <v>-79.895249236399522</v>
      </c>
      <c r="R23" s="4">
        <f t="shared" si="5"/>
        <v>-0.10811869443454469</v>
      </c>
    </row>
    <row r="24" spans="1:18" ht="23.1" hidden="1" customHeight="1">
      <c r="C24" s="8">
        <v>4</v>
      </c>
      <c r="E24" s="7">
        <v>12112350.1503998</v>
      </c>
      <c r="G24" s="3">
        <f>(E24/E19-1)*100</f>
        <v>-83.197853641151127</v>
      </c>
      <c r="H24" s="4">
        <f t="shared" si="3"/>
        <v>-5.8694135477497689</v>
      </c>
      <c r="J24" s="7">
        <v>31652</v>
      </c>
      <c r="L24" s="3">
        <f>(J24/J19-1)*100</f>
        <v>-12.789992836281483</v>
      </c>
      <c r="M24" s="4">
        <f t="shared" si="4"/>
        <v>1.0858456821665863</v>
      </c>
      <c r="O24" s="7">
        <v>235179.913468874</v>
      </c>
      <c r="Q24" s="3">
        <f>(O24/O19-1)*100</f>
        <v>-80.023549556721065</v>
      </c>
      <c r="R24" s="4">
        <f t="shared" si="5"/>
        <v>4.6113596808807555</v>
      </c>
    </row>
    <row r="25" spans="1:18" ht="23.1" customHeight="1">
      <c r="A25" s="8">
        <v>2020</v>
      </c>
      <c r="C25" s="8">
        <v>1</v>
      </c>
      <c r="E25" s="7">
        <v>12674827.419978401</v>
      </c>
      <c r="G25" s="3">
        <f t="shared" ref="G25:G46" si="6">(E25/E21-1)*100</f>
        <v>-5.2410434788201403</v>
      </c>
      <c r="H25" s="4">
        <f t="shared" si="3"/>
        <v>4.6438326385407125</v>
      </c>
      <c r="J25" s="7">
        <v>30788</v>
      </c>
      <c r="L25" s="3">
        <f t="shared" ref="L25:L46" si="7">(J25/J21-1)*100</f>
        <v>7.4760279538432783E-2</v>
      </c>
      <c r="M25" s="4">
        <f t="shared" si="4"/>
        <v>-2.7296853279413669</v>
      </c>
      <c r="O25" s="7">
        <v>238732.065737525</v>
      </c>
      <c r="Q25" s="3">
        <f t="shared" ref="Q25:Q46" si="8">(O25/O21-1)*100</f>
        <v>4.0609642454036532</v>
      </c>
      <c r="R25" s="4">
        <f t="shared" si="5"/>
        <v>1.5103978125755813</v>
      </c>
    </row>
    <row r="26" spans="1:18" ht="23.1" customHeight="1">
      <c r="C26" s="8">
        <v>2</v>
      </c>
      <c r="E26" s="7">
        <v>12834976.5170424</v>
      </c>
      <c r="G26" s="3">
        <f t="shared" si="6"/>
        <v>1.9297242751708854</v>
      </c>
      <c r="H26" s="4">
        <f t="shared" si="3"/>
        <v>1.2635209281947946</v>
      </c>
      <c r="J26" s="7">
        <v>31206</v>
      </c>
      <c r="L26" s="3">
        <f t="shared" si="7"/>
        <v>1.1998962251913436</v>
      </c>
      <c r="M26" s="4">
        <f t="shared" si="4"/>
        <v>1.3576718201896876</v>
      </c>
      <c r="O26" s="7">
        <v>235074.91421401399</v>
      </c>
      <c r="Q26" s="3">
        <f t="shared" si="8"/>
        <v>4.451600584422688</v>
      </c>
      <c r="R26" s="4">
        <f t="shared" si="5"/>
        <v>-1.531906286745699</v>
      </c>
    </row>
    <row r="27" spans="1:18" ht="23.1" customHeight="1">
      <c r="C27" s="8">
        <v>3</v>
      </c>
      <c r="E27" s="7">
        <v>13196180.5394063</v>
      </c>
      <c r="G27" s="3">
        <f t="shared" si="6"/>
        <v>2.5535257551224211</v>
      </c>
      <c r="H27" s="4">
        <f t="shared" si="3"/>
        <v>2.814216464551289</v>
      </c>
      <c r="J27" s="7">
        <v>31582</v>
      </c>
      <c r="L27" s="3">
        <f t="shared" si="7"/>
        <v>0.86228921819111459</v>
      </c>
      <c r="M27" s="4">
        <f t="shared" si="4"/>
        <v>1.2048964942639184</v>
      </c>
      <c r="O27" s="7">
        <v>232337.111498579</v>
      </c>
      <c r="Q27" s="3">
        <f t="shared" si="8"/>
        <v>3.3468410617963684</v>
      </c>
      <c r="R27" s="4">
        <f t="shared" si="5"/>
        <v>-1.1646511600733711</v>
      </c>
    </row>
    <row r="28" spans="1:18" ht="23.1" customHeight="1">
      <c r="C28" s="8">
        <v>4</v>
      </c>
      <c r="E28" s="7">
        <v>12286309.506163601</v>
      </c>
      <c r="G28" s="3">
        <f t="shared" si="6"/>
        <v>1.4362147197177766</v>
      </c>
      <c r="H28" s="4">
        <f t="shared" si="3"/>
        <v>-6.8949574501928845</v>
      </c>
      <c r="J28" s="7">
        <v>31869</v>
      </c>
      <c r="L28" s="3">
        <f t="shared" si="7"/>
        <v>0.68558069000379529</v>
      </c>
      <c r="M28" s="4">
        <f t="shared" si="4"/>
        <v>0.90874548793615784</v>
      </c>
      <c r="O28" s="7">
        <v>241673.59899999999</v>
      </c>
      <c r="Q28" s="3">
        <f t="shared" si="8"/>
        <v>2.7611565270796001</v>
      </c>
      <c r="R28" s="4">
        <f t="shared" si="5"/>
        <v>4.0185088990736251</v>
      </c>
    </row>
    <row r="29" spans="1:18" ht="23.1" customHeight="1">
      <c r="A29" s="8">
        <v>2021</v>
      </c>
      <c r="C29" s="8">
        <v>1</v>
      </c>
      <c r="E29" s="7">
        <v>12483641.6940627</v>
      </c>
      <c r="G29" s="3">
        <f t="shared" si="6"/>
        <v>-1.508389184174197</v>
      </c>
      <c r="H29" s="4">
        <f t="shared" si="3"/>
        <v>1.6061144137717198</v>
      </c>
      <c r="J29" s="7">
        <v>30698</v>
      </c>
      <c r="L29" s="3">
        <f t="shared" si="7"/>
        <v>-0.29232168377290035</v>
      </c>
      <c r="M29" s="4">
        <f t="shared" si="4"/>
        <v>-3.6744171451881136</v>
      </c>
      <c r="O29" s="7">
        <v>243681.89339734701</v>
      </c>
      <c r="Q29" s="3">
        <f t="shared" si="8"/>
        <v>2.0733819918703933</v>
      </c>
      <c r="R29" s="4">
        <f t="shared" si="5"/>
        <v>0.83099453380799382</v>
      </c>
    </row>
    <row r="30" spans="1:18" ht="23.1" customHeight="1">
      <c r="C30" s="8">
        <v>2</v>
      </c>
      <c r="E30" s="7">
        <v>13652579.2705545</v>
      </c>
      <c r="G30" s="3">
        <f t="shared" si="6"/>
        <v>6.370114915492664</v>
      </c>
      <c r="H30" s="4">
        <f t="shared" si="3"/>
        <v>9.3637546249645496</v>
      </c>
      <c r="J30" s="7">
        <v>31234</v>
      </c>
      <c r="L30" s="3">
        <f t="shared" si="7"/>
        <v>8.9726334679229858E-2</v>
      </c>
      <c r="M30" s="4">
        <f t="shared" si="4"/>
        <v>1.746042087432409</v>
      </c>
      <c r="O30" s="7">
        <v>240244.04683302899</v>
      </c>
      <c r="Q30" s="3">
        <f t="shared" si="8"/>
        <v>2.1989299182765931</v>
      </c>
      <c r="R30" s="4">
        <f t="shared" si="5"/>
        <v>-1.4107927825036559</v>
      </c>
    </row>
    <row r="31" spans="1:18" ht="23.1" customHeight="1">
      <c r="C31" s="8">
        <v>3</v>
      </c>
      <c r="E31" s="7">
        <v>13951642.1431801</v>
      </c>
      <c r="G31" s="3">
        <f t="shared" si="6"/>
        <v>5.7248504710726733</v>
      </c>
      <c r="H31" s="4">
        <f t="shared" si="3"/>
        <v>2.190522879955803</v>
      </c>
      <c r="J31" s="7">
        <v>31735</v>
      </c>
      <c r="L31" s="3">
        <f t="shared" si="7"/>
        <v>0.48445316952694384</v>
      </c>
      <c r="M31" s="4">
        <f t="shared" si="4"/>
        <v>1.6040212588845471</v>
      </c>
      <c r="O31" s="7">
        <v>237083.73520388501</v>
      </c>
      <c r="Q31" s="3">
        <f t="shared" si="8"/>
        <v>2.0429898928716828</v>
      </c>
      <c r="R31" s="4">
        <f t="shared" si="5"/>
        <v>-1.3154588722610105</v>
      </c>
    </row>
    <row r="32" spans="1:18" ht="23.1" customHeight="1">
      <c r="C32" s="8">
        <v>4</v>
      </c>
      <c r="E32" s="7">
        <v>14060202.446497301</v>
      </c>
      <c r="G32" s="3">
        <f t="shared" si="6"/>
        <v>14.437963974811163</v>
      </c>
      <c r="H32" s="4">
        <f t="shared" si="3"/>
        <v>0.7781184623508075</v>
      </c>
      <c r="J32" s="7">
        <v>32136</v>
      </c>
      <c r="L32" s="3">
        <f t="shared" si="7"/>
        <v>0.83780476324955</v>
      </c>
      <c r="M32" s="4">
        <f t="shared" si="4"/>
        <v>1.2635890972112707</v>
      </c>
      <c r="O32" s="7">
        <v>246305.847644639</v>
      </c>
      <c r="Q32" s="3">
        <f t="shared" si="8"/>
        <v>1.9167375600009251</v>
      </c>
      <c r="R32" s="4">
        <f t="shared" si="5"/>
        <v>3.8898123622117087</v>
      </c>
    </row>
    <row r="33" spans="1:18" ht="23.1" customHeight="1">
      <c r="A33" s="8">
        <v>2022</v>
      </c>
      <c r="C33" s="8">
        <v>1</v>
      </c>
      <c r="E33" s="7">
        <v>14539499.181521701</v>
      </c>
      <c r="G33" s="3">
        <f t="shared" si="6"/>
        <v>16.468411524793925</v>
      </c>
      <c r="H33" s="4">
        <f t="shared" si="3"/>
        <v>3.4088892876773746</v>
      </c>
      <c r="J33" s="7">
        <v>32155</v>
      </c>
      <c r="L33" s="3">
        <f t="shared" si="7"/>
        <v>4.7462375399048851</v>
      </c>
      <c r="M33" s="4">
        <f t="shared" si="4"/>
        <v>5.9123724172271963E-2</v>
      </c>
      <c r="O33" s="7">
        <v>257502.75547277601</v>
      </c>
      <c r="Q33" s="3">
        <f t="shared" si="8"/>
        <v>5.6716819960409337</v>
      </c>
      <c r="R33" s="4">
        <f t="shared" si="5"/>
        <v>4.5459366617602637</v>
      </c>
    </row>
    <row r="34" spans="1:18" ht="23.1" customHeight="1">
      <c r="C34" s="8">
        <v>2</v>
      </c>
      <c r="E34" s="7">
        <v>15749875.973892501</v>
      </c>
      <c r="G34" s="3">
        <f t="shared" si="6"/>
        <v>15.361908264919521</v>
      </c>
      <c r="H34" s="4">
        <f t="shared" si="3"/>
        <v>8.3247488600506347</v>
      </c>
      <c r="J34" s="7">
        <v>32833</v>
      </c>
      <c r="L34" s="3">
        <f t="shared" si="7"/>
        <v>5.1194211436255355</v>
      </c>
      <c r="M34" s="4">
        <f t="shared" si="4"/>
        <v>2.108536774996117</v>
      </c>
      <c r="O34" s="7">
        <v>265163.30150045501</v>
      </c>
      <c r="Q34" s="3">
        <f t="shared" si="8"/>
        <v>10.372475404039893</v>
      </c>
      <c r="R34" s="4">
        <f t="shared" si="5"/>
        <v>2.9749374967324993</v>
      </c>
    </row>
    <row r="35" spans="1:18" ht="23.1" customHeight="1">
      <c r="C35" s="8">
        <v>3</v>
      </c>
      <c r="E35" s="7">
        <v>16114542.936378</v>
      </c>
      <c r="G35" s="3">
        <f t="shared" si="6"/>
        <v>15.502840246337435</v>
      </c>
      <c r="H35" s="4">
        <f t="shared" si="3"/>
        <v>2.3153640262944419</v>
      </c>
      <c r="J35" s="7">
        <v>33096</v>
      </c>
      <c r="L35" s="3">
        <f t="shared" si="7"/>
        <v>4.2886403025051312</v>
      </c>
      <c r="M35" s="4">
        <f t="shared" si="4"/>
        <v>0.8010233606432493</v>
      </c>
      <c r="O35" s="7">
        <v>272013.98736080999</v>
      </c>
      <c r="Q35" s="3">
        <f t="shared" si="8"/>
        <v>14.733297552818625</v>
      </c>
      <c r="R35" s="4">
        <f t="shared" si="5"/>
        <v>2.5835723954218626</v>
      </c>
    </row>
    <row r="36" spans="1:18" ht="23.1" customHeight="1">
      <c r="C36" s="8">
        <v>4</v>
      </c>
      <c r="E36" s="7">
        <v>15904785.7420329</v>
      </c>
      <c r="G36" s="3">
        <f t="shared" si="6"/>
        <v>13.119180200674307</v>
      </c>
      <c r="H36" s="4">
        <f t="shared" si="3"/>
        <v>-1.3016639390471374</v>
      </c>
      <c r="J36" s="7">
        <v>32963</v>
      </c>
      <c r="L36" s="3">
        <f t="shared" si="7"/>
        <v>2.5734378889718634</v>
      </c>
      <c r="M36" s="4">
        <f t="shared" si="4"/>
        <v>-0.40186125211505441</v>
      </c>
      <c r="O36" s="7">
        <v>270530.35376813501</v>
      </c>
      <c r="Q36" s="3">
        <f t="shared" si="8"/>
        <v>9.8351323588736772</v>
      </c>
      <c r="R36" s="4">
        <f t="shared" si="5"/>
        <v>-0.54542547869312896</v>
      </c>
    </row>
    <row r="37" spans="1:18" ht="23.1" customHeight="1">
      <c r="A37" s="8">
        <v>2023</v>
      </c>
      <c r="C37" s="8">
        <v>1</v>
      </c>
      <c r="E37" s="7">
        <v>15976587.7950451</v>
      </c>
      <c r="G37" s="3">
        <f t="shared" si="6"/>
        <v>9.8840310493624184</v>
      </c>
      <c r="H37" s="4">
        <f t="shared" si="3"/>
        <v>0.45144935729906077</v>
      </c>
      <c r="J37" s="7">
        <v>33191</v>
      </c>
      <c r="L37" s="3">
        <f t="shared" si="7"/>
        <v>3.2218939511740041</v>
      </c>
      <c r="M37" s="4">
        <f t="shared" si="4"/>
        <v>0.69168461608470899</v>
      </c>
      <c r="O37" s="7">
        <v>270698.20618411701</v>
      </c>
      <c r="Q37" s="3">
        <f t="shared" si="8"/>
        <v>5.124392042762449</v>
      </c>
      <c r="R37" s="4">
        <f t="shared" si="5"/>
        <v>6.2045686794109933E-2</v>
      </c>
    </row>
    <row r="38" spans="1:18" ht="23.1" customHeight="1">
      <c r="C38" s="8">
        <v>2</v>
      </c>
      <c r="E38" s="7">
        <v>16722644.8477445</v>
      </c>
      <c r="G38" s="3">
        <f t="shared" si="6"/>
        <v>6.1763589469814972</v>
      </c>
      <c r="H38" s="4">
        <f t="shared" si="3"/>
        <v>4.6696895624407375</v>
      </c>
      <c r="J38" s="7">
        <v>33974</v>
      </c>
      <c r="L38" s="3">
        <f t="shared" si="7"/>
        <v>3.475162184387659</v>
      </c>
      <c r="M38" s="4">
        <f t="shared" si="4"/>
        <v>2.3590732427465344</v>
      </c>
      <c r="O38" s="7">
        <v>278644.56880512298</v>
      </c>
      <c r="Q38" s="3">
        <f t="shared" si="8"/>
        <v>5.0841376722882803</v>
      </c>
      <c r="R38" s="4">
        <f t="shared" si="5"/>
        <v>2.9355061982203168</v>
      </c>
    </row>
    <row r="39" spans="1:18" ht="23.1" customHeight="1">
      <c r="C39" s="8">
        <v>3</v>
      </c>
      <c r="E39" s="7">
        <v>17358360.747293301</v>
      </c>
      <c r="G39" s="3">
        <f t="shared" si="6"/>
        <v>7.7186043428351114</v>
      </c>
      <c r="H39" s="4">
        <f t="shared" si="3"/>
        <v>3.8015272424717139</v>
      </c>
      <c r="J39" s="7">
        <v>34929</v>
      </c>
      <c r="L39" s="3">
        <f t="shared" si="7"/>
        <v>5.5384336475706952</v>
      </c>
      <c r="M39" s="4">
        <f t="shared" si="4"/>
        <v>2.8109730970742319</v>
      </c>
      <c r="O39" s="7">
        <v>286365.91828085599</v>
      </c>
      <c r="Q39" s="3">
        <f t="shared" si="8"/>
        <v>5.2761738685919157</v>
      </c>
      <c r="R39" s="4">
        <f t="shared" si="5"/>
        <v>2.7710389292149085</v>
      </c>
    </row>
    <row r="40" spans="1:18" ht="23.1" customHeight="1">
      <c r="C40" s="8">
        <v>4</v>
      </c>
      <c r="E40" s="7">
        <v>17158613.847593699</v>
      </c>
      <c r="G40" s="3">
        <f t="shared" si="6"/>
        <v>7.8833385491462682</v>
      </c>
      <c r="H40" s="4">
        <f t="shared" si="3"/>
        <v>-1.1507244411356532</v>
      </c>
      <c r="J40" s="7">
        <v>34511</v>
      </c>
      <c r="L40" s="3">
        <f t="shared" si="7"/>
        <v>4.6961744986803389</v>
      </c>
      <c r="M40" s="4">
        <f t="shared" si="4"/>
        <v>-1.196713332760746</v>
      </c>
      <c r="O40" s="7">
        <v>282499.54053425201</v>
      </c>
      <c r="Q40" s="3">
        <f t="shared" si="8"/>
        <v>4.4243415200556413</v>
      </c>
      <c r="R40" s="4">
        <f t="shared" si="5"/>
        <v>-1.350152898716106</v>
      </c>
    </row>
    <row r="41" spans="1:18" ht="23.1" customHeight="1">
      <c r="A41" s="8">
        <v>2024</v>
      </c>
      <c r="C41" s="8">
        <v>1</v>
      </c>
      <c r="E41" s="7">
        <v>16667184.394907201</v>
      </c>
      <c r="G41" s="3">
        <f t="shared" si="6"/>
        <v>4.322553781329197</v>
      </c>
      <c r="H41" s="4">
        <f t="shared" si="3"/>
        <v>-2.8640393510307671</v>
      </c>
      <c r="J41" s="7">
        <v>34407</v>
      </c>
      <c r="L41" s="3">
        <f t="shared" si="7"/>
        <v>3.6636437588502879</v>
      </c>
      <c r="M41" s="4">
        <f t="shared" si="4"/>
        <v>-0.30135319173596464</v>
      </c>
      <c r="O41" s="7">
        <v>282236.83054823498</v>
      </c>
      <c r="Q41" s="3">
        <f t="shared" si="8"/>
        <v>4.262541864156244</v>
      </c>
      <c r="R41" s="4">
        <f t="shared" si="5"/>
        <v>-9.2994836565118977E-2</v>
      </c>
    </row>
    <row r="42" spans="1:18" ht="23.1" customHeight="1">
      <c r="C42" s="8">
        <v>2</v>
      </c>
      <c r="E42" s="7">
        <v>17742593.378874801</v>
      </c>
      <c r="G42" s="3">
        <f t="shared" si="6"/>
        <v>6.0992058398457782</v>
      </c>
      <c r="H42" s="4">
        <f t="shared" si="3"/>
        <v>6.4522534729753112</v>
      </c>
      <c r="J42" s="7">
        <v>35650</v>
      </c>
      <c r="L42" s="3">
        <f t="shared" si="7"/>
        <v>4.9331841996821169</v>
      </c>
      <c r="M42" s="4">
        <f t="shared" si="4"/>
        <v>3.6126369634086108</v>
      </c>
      <c r="O42" s="7">
        <v>291699.65288173698</v>
      </c>
      <c r="Q42" s="3">
        <f t="shared" si="8"/>
        <v>4.6852103138405043</v>
      </c>
      <c r="R42" s="4">
        <f t="shared" si="5"/>
        <v>3.3527949967127935</v>
      </c>
    </row>
    <row r="43" spans="1:18" ht="23.1" customHeight="1">
      <c r="C43" s="8">
        <v>3</v>
      </c>
      <c r="E43" s="7">
        <v>18484104.476251699</v>
      </c>
      <c r="G43" s="3">
        <f t="shared" si="6"/>
        <v>6.4853112880139729</v>
      </c>
      <c r="H43" s="4">
        <f t="shared" si="3"/>
        <v>4.1792712121767828</v>
      </c>
      <c r="J43" s="7">
        <v>36185</v>
      </c>
      <c r="L43" s="3">
        <f t="shared" si="7"/>
        <v>3.5958658993959114</v>
      </c>
      <c r="M43" s="4">
        <f t="shared" si="4"/>
        <v>1.5007012622720861</v>
      </c>
      <c r="O43" s="7">
        <v>300121.13210706302</v>
      </c>
      <c r="Q43" s="3">
        <f t="shared" si="8"/>
        <v>4.8033697266713471</v>
      </c>
      <c r="R43" s="4">
        <f t="shared" si="5"/>
        <v>2.8870377945702685</v>
      </c>
    </row>
    <row r="44" spans="1:18" ht="23.1" customHeight="1">
      <c r="C44" s="8">
        <v>4</v>
      </c>
      <c r="E44" s="7">
        <v>19194230.135803301</v>
      </c>
      <c r="G44" s="3">
        <f t="shared" si="6"/>
        <v>11.863524095188339</v>
      </c>
      <c r="H44" s="4">
        <f t="shared" si="3"/>
        <v>3.8418180359452547</v>
      </c>
      <c r="J44" s="7">
        <v>36294</v>
      </c>
      <c r="L44" s="3">
        <f t="shared" si="7"/>
        <v>5.1664686621656797</v>
      </c>
      <c r="M44" s="4">
        <f t="shared" si="4"/>
        <v>0.3012297913500106</v>
      </c>
      <c r="O44" s="7">
        <v>303228.17973797198</v>
      </c>
      <c r="Q44" s="3">
        <f t="shared" si="8"/>
        <v>7.3375833335936669</v>
      </c>
      <c r="R44" s="4">
        <f t="shared" si="5"/>
        <v>1.035264531056268</v>
      </c>
    </row>
    <row r="45" spans="1:18" ht="23.1" customHeight="1">
      <c r="A45" s="8">
        <v>2025</v>
      </c>
      <c r="C45" s="8" t="s">
        <v>20</v>
      </c>
      <c r="E45" s="7">
        <v>18044231.513715301</v>
      </c>
      <c r="G45" s="3">
        <f t="shared" si="6"/>
        <v>8.2620260637955578</v>
      </c>
      <c r="H45" s="4">
        <f t="shared" si="3"/>
        <v>-5.9913766478338122</v>
      </c>
      <c r="J45" s="7">
        <v>36183</v>
      </c>
      <c r="L45" s="3">
        <f t="shared" si="7"/>
        <v>5.1617403435347375</v>
      </c>
      <c r="M45" s="4">
        <f t="shared" si="4"/>
        <v>-0.30583567531823341</v>
      </c>
      <c r="O45" s="7">
        <v>302069.584488997</v>
      </c>
      <c r="Q45" s="3">
        <f t="shared" si="8"/>
        <v>7.0269900289900544</v>
      </c>
      <c r="R45" s="4">
        <f t="shared" si="5"/>
        <v>-0.38208693201804422</v>
      </c>
    </row>
    <row r="46" spans="1:18" ht="23.1" customHeight="1" thickBot="1">
      <c r="A46" s="27"/>
      <c r="B46" s="23"/>
      <c r="C46" s="27" t="s">
        <v>19</v>
      </c>
      <c r="D46" s="23"/>
      <c r="E46" s="24">
        <v>18938025.137327407</v>
      </c>
      <c r="F46" s="23"/>
      <c r="G46" s="32">
        <f t="shared" si="6"/>
        <v>6.7376382523422151</v>
      </c>
      <c r="H46" s="33">
        <f t="shared" si="3"/>
        <v>4.9533482372620785</v>
      </c>
      <c r="I46" s="23"/>
      <c r="J46" s="24">
        <v>36892</v>
      </c>
      <c r="K46" s="23"/>
      <c r="L46" s="32">
        <f t="shared" si="7"/>
        <v>3.4838709677419422</v>
      </c>
      <c r="M46" s="33">
        <f t="shared" si="4"/>
        <v>1.9594837354558692</v>
      </c>
      <c r="N46" s="23"/>
      <c r="O46" s="24">
        <v>306708.61147493444</v>
      </c>
      <c r="P46" s="25"/>
      <c r="Q46" s="32">
        <f t="shared" si="8"/>
        <v>5.1453467444757317</v>
      </c>
      <c r="R46" s="33">
        <f t="shared" si="5"/>
        <v>1.5357477959209831</v>
      </c>
    </row>
  </sheetData>
  <sheetProtection algorithmName="SHA-512" hashValue="lDZpOMFBWQ95R5usy+6B1dCbrVt6aRsCm/0DnHo+ZPEt68DexqOEg3mOuACBF7sVcEYVwSRTbcQmI3TeH/ZVvw==" saltValue="iJSO4Z//oTQ5gv07qNOPxw==" spinCount="100000" sheet="1" objects="1" scenarios="1"/>
  <mergeCells count="5">
    <mergeCell ref="A2:R2"/>
    <mergeCell ref="A3:R3"/>
    <mergeCell ref="G8:H8"/>
    <mergeCell ref="L8:M8"/>
    <mergeCell ref="Q8:R8"/>
  </mergeCells>
  <pageMargins left="0.59055118110236227" right="0.70866141732283472" top="0.35433070866141736" bottom="0.47244094488188981" header="0.31496062992125984" footer="0.31496062992125984"/>
  <pageSetup paperSize="9" scale="71" orientation="portrait" r:id="rId1"/>
  <headerFooter>
    <oddFooter>&amp;C&amp;"Arial,Bold"&amp;[21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J1 Perkhidmatan</vt:lpstr>
      <vt:lpstr>J2 Segmen 1</vt:lpstr>
      <vt:lpstr>J2 Segmen 2</vt:lpstr>
      <vt:lpstr>J2 Segmen 3</vt:lpstr>
      <vt:lpstr>J2 Segmen 4</vt:lpstr>
      <vt:lpstr>J3-DT</vt:lpstr>
      <vt:lpstr>J3-Borong</vt:lpstr>
      <vt:lpstr>J3-B1</vt:lpstr>
      <vt:lpstr>J3-B2</vt:lpstr>
      <vt:lpstr>J3-B3</vt:lpstr>
      <vt:lpstr>J3-B4</vt:lpstr>
      <vt:lpstr>J3-B5</vt:lpstr>
      <vt:lpstr>J3-B6</vt:lpstr>
      <vt:lpstr>J3-B7</vt:lpstr>
      <vt:lpstr>J3-Runcit</vt:lpstr>
      <vt:lpstr>J3-R1</vt:lpstr>
      <vt:lpstr>J3-R2</vt:lpstr>
      <vt:lpstr>J3-R3</vt:lpstr>
      <vt:lpstr>J3-R4</vt:lpstr>
      <vt:lpstr>J3-R5</vt:lpstr>
      <vt:lpstr>J3-R6</vt:lpstr>
      <vt:lpstr>J3-R7</vt:lpstr>
      <vt:lpstr>J3-R8</vt:lpstr>
      <vt:lpstr>J3-R9</vt:lpstr>
      <vt:lpstr>J3-KMotor</vt:lpstr>
      <vt:lpstr>J3-KM1</vt:lpstr>
      <vt:lpstr>J3-KM2</vt:lpstr>
      <vt:lpstr>J3-KM3</vt:lpstr>
      <vt:lpstr>J3-KM4</vt:lpstr>
      <vt:lpstr>J3-MK</vt:lpstr>
      <vt:lpstr>J3-Trans</vt:lpstr>
      <vt:lpstr>J3-F&amp;B</vt:lpstr>
      <vt:lpstr>J3-Prof</vt:lpstr>
      <vt:lpstr>J3-Health</vt:lpstr>
      <vt:lpstr>J3-Edu</vt:lpstr>
      <vt:lpstr>J3-Accom</vt:lpstr>
      <vt:lpstr>J3-Recreation</vt:lpstr>
      <vt:lpstr>J3-R-Estate</vt:lpstr>
      <vt:lpstr>J3-PL</vt:lpstr>
      <vt:lpstr>J3-PKS</vt:lpstr>
      <vt:lpstr>J4</vt:lpstr>
      <vt:lpstr>'J1 Perkhidmatan'!Print_Area</vt:lpstr>
      <vt:lpstr>'J2 Segmen 1'!Print_Area</vt:lpstr>
      <vt:lpstr>'J2 Segmen 2'!Print_Area</vt:lpstr>
      <vt:lpstr>'J2 Segmen 3'!Print_Area</vt:lpstr>
      <vt:lpstr>'J2 Segmen 4'!Print_Area</vt:lpstr>
      <vt:lpstr>'J3-Accom'!Print_Area</vt:lpstr>
      <vt:lpstr>'J3-B1'!Print_Area</vt:lpstr>
      <vt:lpstr>'J3-B2'!Print_Area</vt:lpstr>
      <vt:lpstr>'J3-B3'!Print_Area</vt:lpstr>
      <vt:lpstr>'J3-B4'!Print_Area</vt:lpstr>
      <vt:lpstr>'J3-B5'!Print_Area</vt:lpstr>
      <vt:lpstr>'J3-B6'!Print_Area</vt:lpstr>
      <vt:lpstr>'J3-B7'!Print_Area</vt:lpstr>
      <vt:lpstr>'J3-Borong'!Print_Area</vt:lpstr>
      <vt:lpstr>'J3-DT'!Print_Area</vt:lpstr>
      <vt:lpstr>'J3-Edu'!Print_Area</vt:lpstr>
      <vt:lpstr>'J3-F&amp;B'!Print_Area</vt:lpstr>
      <vt:lpstr>'J3-Health'!Print_Area</vt:lpstr>
      <vt:lpstr>'J3-KM1'!Print_Area</vt:lpstr>
      <vt:lpstr>'J3-KM2'!Print_Area</vt:lpstr>
      <vt:lpstr>'J3-KM3'!Print_Area</vt:lpstr>
      <vt:lpstr>'J3-KM4'!Print_Area</vt:lpstr>
      <vt:lpstr>'J3-KMotor'!Print_Area</vt:lpstr>
      <vt:lpstr>'J3-MK'!Print_Area</vt:lpstr>
      <vt:lpstr>'J3-PKS'!Print_Area</vt:lpstr>
      <vt:lpstr>'J3-PL'!Print_Area</vt:lpstr>
      <vt:lpstr>'J3-Prof'!Print_Area</vt:lpstr>
      <vt:lpstr>'J3-R1'!Print_Area</vt:lpstr>
      <vt:lpstr>'J3-R2'!Print_Area</vt:lpstr>
      <vt:lpstr>'J3-R3'!Print_Area</vt:lpstr>
      <vt:lpstr>'J3-R4'!Print_Area</vt:lpstr>
      <vt:lpstr>'J3-R5'!Print_Area</vt:lpstr>
      <vt:lpstr>'J3-R6'!Print_Area</vt:lpstr>
      <vt:lpstr>'J3-R7'!Print_Area</vt:lpstr>
      <vt:lpstr>'J3-R8'!Print_Area</vt:lpstr>
      <vt:lpstr>'J3-R9'!Print_Area</vt:lpstr>
      <vt:lpstr>'J3-Recreation'!Print_Area</vt:lpstr>
      <vt:lpstr>'J3-R-Estate'!Print_Area</vt:lpstr>
      <vt:lpstr>'J3-Runcit'!Print_Area</vt:lpstr>
      <vt:lpstr>'J3-Trans'!Print_Area</vt:lpstr>
      <vt:lpstr>'J4'!Print_Area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Norizayati Ngah</dc:creator>
  <cp:lastModifiedBy>Nazliyana Che Rusli</cp:lastModifiedBy>
  <cp:lastPrinted>2025-08-07T03:12:34Z</cp:lastPrinted>
  <dcterms:created xsi:type="dcterms:W3CDTF">2025-07-17T01:21:14Z</dcterms:created>
  <dcterms:modified xsi:type="dcterms:W3CDTF">2025-08-08T01:10:21Z</dcterms:modified>
</cp:coreProperties>
</file>