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orhasni-bpip\New Current Account\26. OUTWARD FATS\6. OFATS 2023\11. Table Publication\"/>
    </mc:Choice>
  </mc:AlternateContent>
  <xr:revisionPtr revIDLastSave="0" documentId="8_{6C53D255-260C-47A5-8339-87B8509A2FAB}" xr6:coauthVersionLast="36" xr6:coauthVersionMax="36" xr10:uidLastSave="{00000000-0000-0000-0000-000000000000}"/>
  <bookViews>
    <workbookView xWindow="0" yWindow="0" windowWidth="23040" windowHeight="7500" xr2:uid="{96AC536F-1F44-4A53-8EE6-32F198F9F61B}"/>
  </bookViews>
  <sheets>
    <sheet name="T1 a&amp;b " sheetId="1" r:id="rId1"/>
    <sheet name="T1 c&amp;d " sheetId="2" r:id="rId2"/>
    <sheet name="T1 e " sheetId="3" r:id="rId3"/>
    <sheet name="T2 Aff " sheetId="4" r:id="rId4"/>
    <sheet name="T2 TO " sheetId="5" r:id="rId5"/>
    <sheet name="T2 Emp " sheetId="6" r:id="rId6"/>
    <sheet name="T2 COE " sheetId="7" r:id="rId7"/>
    <sheet name="T2 Aset" sheetId="8" r:id="rId8"/>
  </sheets>
  <definedNames>
    <definedName name="_xlnm._FilterDatabase" localSheetId="3" hidden="1">'T2 Aff '!$S$10:$T$10</definedName>
    <definedName name="_xlnm._FilterDatabase" localSheetId="7" hidden="1">'T2 Aset'!$S$10:$T$10</definedName>
    <definedName name="_xlnm._FilterDatabase" localSheetId="6" hidden="1">'T2 COE '!$R$10:$S$10</definedName>
    <definedName name="_xlnm._FilterDatabase" localSheetId="5" hidden="1">'T2 Emp '!$R$10:$S$10</definedName>
    <definedName name="_xlnm._FilterDatabase" localSheetId="4" hidden="1">'T2 TO '!$S$10:$S$10</definedName>
    <definedName name="_xlnm.Print_Area" localSheetId="0">'T1 a&amp;b '!$B$2:$R$72</definedName>
    <definedName name="_xlnm.Print_Area" localSheetId="1">'T1 c&amp;d '!$A$2:$Q$72</definedName>
    <definedName name="_xlnm.Print_Area" localSheetId="2">'T1 e '!$A$2:$Q$38</definedName>
    <definedName name="_xlnm.Print_Area" localSheetId="3">'T2 Aff '!$B$2:$R$51</definedName>
    <definedName name="_xlnm.Print_Area" localSheetId="7">'T2 Aset'!$B$2:$R$51</definedName>
    <definedName name="_xlnm.Print_Area" localSheetId="6">'T2 COE '!$B$2:$Q$51</definedName>
    <definedName name="_xlnm.Print_Area" localSheetId="5">'T2 Emp '!$B$2:$Q$51</definedName>
    <definedName name="_xlnm.Print_Area" localSheetId="4">'T2 TO '!$B$2:$R$51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3" i="8" l="1"/>
  <c r="L39" i="8"/>
  <c r="I39" i="8"/>
  <c r="H39" i="8"/>
  <c r="G39" i="8"/>
  <c r="M37" i="8"/>
  <c r="L34" i="8"/>
  <c r="I34" i="8"/>
  <c r="H34" i="8"/>
  <c r="G34" i="8"/>
  <c r="M32" i="8"/>
  <c r="L28" i="8"/>
  <c r="I28" i="8"/>
  <c r="H28" i="8"/>
  <c r="G28" i="8"/>
  <c r="M26" i="8"/>
  <c r="L23" i="8"/>
  <c r="I23" i="8"/>
  <c r="H23" i="8"/>
  <c r="G23" i="8"/>
  <c r="G8" i="8" s="1"/>
  <c r="M21" i="8"/>
  <c r="L10" i="8"/>
  <c r="L8" i="8" s="1"/>
  <c r="I10" i="8"/>
  <c r="I8" i="8" s="1"/>
  <c r="H10" i="8"/>
  <c r="H8" i="8" s="1"/>
  <c r="G10" i="8"/>
  <c r="M8" i="8"/>
  <c r="L43" i="7"/>
  <c r="K39" i="7"/>
  <c r="H39" i="7"/>
  <c r="G39" i="7"/>
  <c r="F39" i="7"/>
  <c r="L37" i="7"/>
  <c r="K34" i="7"/>
  <c r="H34" i="7"/>
  <c r="G34" i="7"/>
  <c r="F34" i="7"/>
  <c r="L32" i="7"/>
  <c r="K28" i="7"/>
  <c r="H28" i="7"/>
  <c r="G28" i="7"/>
  <c r="F28" i="7"/>
  <c r="L26" i="7"/>
  <c r="K23" i="7"/>
  <c r="K8" i="7" s="1"/>
  <c r="H23" i="7"/>
  <c r="G23" i="7"/>
  <c r="F23" i="7"/>
  <c r="L21" i="7"/>
  <c r="K10" i="7"/>
  <c r="H10" i="7"/>
  <c r="H8" i="7" s="1"/>
  <c r="G10" i="7"/>
  <c r="G8" i="7" s="1"/>
  <c r="F10" i="7"/>
  <c r="F8" i="7" s="1"/>
  <c r="L8" i="7"/>
  <c r="L43" i="6"/>
  <c r="J43" i="6"/>
  <c r="I43" i="6"/>
  <c r="K39" i="6"/>
  <c r="H39" i="6"/>
  <c r="G39" i="6"/>
  <c r="F39" i="6"/>
  <c r="L37" i="6"/>
  <c r="J37" i="6"/>
  <c r="I37" i="6"/>
  <c r="K34" i="6"/>
  <c r="H34" i="6"/>
  <c r="G34" i="6"/>
  <c r="F34" i="6"/>
  <c r="L32" i="6"/>
  <c r="J32" i="6"/>
  <c r="I32" i="6"/>
  <c r="K28" i="6"/>
  <c r="H28" i="6"/>
  <c r="G28" i="6"/>
  <c r="F28" i="6"/>
  <c r="L26" i="6"/>
  <c r="J26" i="6"/>
  <c r="I26" i="6"/>
  <c r="K23" i="6"/>
  <c r="H23" i="6"/>
  <c r="G23" i="6"/>
  <c r="F23" i="6"/>
  <c r="L21" i="6"/>
  <c r="J21" i="6"/>
  <c r="I21" i="6"/>
  <c r="K10" i="6"/>
  <c r="K8" i="6" s="1"/>
  <c r="H10" i="6"/>
  <c r="H8" i="6" s="1"/>
  <c r="G10" i="6"/>
  <c r="G8" i="6" s="1"/>
  <c r="F10" i="6"/>
  <c r="F8" i="6" s="1"/>
  <c r="L8" i="6"/>
  <c r="J8" i="6"/>
  <c r="I8" i="6"/>
  <c r="M43" i="5"/>
  <c r="L39" i="5"/>
  <c r="I39" i="5"/>
  <c r="H39" i="5"/>
  <c r="G39" i="5"/>
  <c r="M37" i="5"/>
  <c r="L34" i="5"/>
  <c r="I34" i="5"/>
  <c r="H34" i="5"/>
  <c r="G34" i="5"/>
  <c r="M32" i="5"/>
  <c r="L28" i="5"/>
  <c r="I28" i="5"/>
  <c r="H28" i="5"/>
  <c r="H8" i="5" s="1"/>
  <c r="G28" i="5"/>
  <c r="G8" i="5" s="1"/>
  <c r="M26" i="5"/>
  <c r="L23" i="5"/>
  <c r="I23" i="5"/>
  <c r="I8" i="5" s="1"/>
  <c r="H23" i="5"/>
  <c r="G23" i="5"/>
  <c r="I10" i="5"/>
  <c r="H10" i="5"/>
  <c r="G10" i="5"/>
  <c r="M8" i="5"/>
  <c r="K39" i="4"/>
  <c r="J39" i="4"/>
  <c r="I39" i="4"/>
  <c r="H39" i="4"/>
  <c r="G39" i="4"/>
  <c r="M37" i="4"/>
  <c r="K34" i="4"/>
  <c r="J34" i="4"/>
  <c r="I34" i="4"/>
  <c r="H34" i="4"/>
  <c r="G34" i="4"/>
  <c r="L28" i="4"/>
  <c r="K28" i="4"/>
  <c r="K8" i="4" s="1"/>
  <c r="J28" i="4"/>
  <c r="J8" i="4" s="1"/>
  <c r="I28" i="4"/>
  <c r="I8" i="4" s="1"/>
  <c r="H28" i="4"/>
  <c r="G28" i="4"/>
  <c r="M26" i="4"/>
  <c r="K23" i="4"/>
  <c r="J23" i="4"/>
  <c r="I23" i="4"/>
  <c r="H23" i="4"/>
  <c r="G23" i="4"/>
  <c r="M21" i="4"/>
  <c r="K10" i="4"/>
  <c r="J10" i="4"/>
  <c r="I10" i="4"/>
  <c r="H10" i="4"/>
  <c r="G10" i="4"/>
  <c r="M8" i="4"/>
  <c r="H8" i="4"/>
  <c r="G8" i="4"/>
  <c r="H29" i="3"/>
  <c r="G29" i="3"/>
  <c r="G9" i="3" s="1"/>
  <c r="F29" i="3"/>
  <c r="F9" i="3" s="1"/>
  <c r="H15" i="3"/>
  <c r="H9" i="3" s="1"/>
  <c r="G15" i="3"/>
  <c r="F15" i="3"/>
  <c r="H63" i="2"/>
  <c r="G63" i="2"/>
  <c r="G43" i="2" s="1"/>
  <c r="F63" i="2"/>
  <c r="F43" i="2" s="1"/>
  <c r="H49" i="2"/>
  <c r="H43" i="2" s="1"/>
  <c r="G49" i="2"/>
  <c r="F49" i="2"/>
  <c r="F29" i="2"/>
  <c r="H15" i="2"/>
  <c r="G15" i="2"/>
  <c r="F15" i="2"/>
  <c r="J9" i="2"/>
  <c r="I9" i="2"/>
  <c r="H9" i="2"/>
  <c r="G9" i="2"/>
  <c r="F9" i="2"/>
  <c r="I63" i="1"/>
  <c r="I43" i="1" s="1"/>
  <c r="H63" i="1"/>
  <c r="G63" i="1"/>
  <c r="I49" i="1"/>
  <c r="H49" i="1"/>
  <c r="G49" i="1"/>
  <c r="G43" i="1" s="1"/>
  <c r="K43" i="1"/>
  <c r="J43" i="1"/>
  <c r="H43" i="1"/>
  <c r="I29" i="1"/>
  <c r="H29" i="1"/>
  <c r="G29" i="1"/>
  <c r="I15" i="1"/>
  <c r="H15" i="1"/>
  <c r="G15" i="1"/>
  <c r="K9" i="1"/>
  <c r="J9" i="1"/>
  <c r="I9" i="1"/>
  <c r="H9" i="1"/>
  <c r="G9" i="1"/>
</calcChain>
</file>

<file path=xl/sharedStrings.xml><?xml version="1.0" encoding="utf-8"?>
<sst xmlns="http://schemas.openxmlformats.org/spreadsheetml/2006/main" count="569" uniqueCount="107">
  <si>
    <t>Jadual 1 : Statistik Utama Affiliate Malaysia di Luar Negeri mengikut Aktiviti Ekonomi, 2017-2023 
Table 1 : Principal Statistics of Malaysian Affiliates Abroad by Economic Activities, 2017-2023</t>
  </si>
  <si>
    <t>1a. Bilangan Affiliate/ 1a.  Number of Affiliates</t>
  </si>
  <si>
    <t xml:space="preserve"> Aktiviti Ekonomi</t>
  </si>
  <si>
    <t>Economic Activities</t>
  </si>
  <si>
    <t>Jumlah</t>
  </si>
  <si>
    <t>Total</t>
  </si>
  <si>
    <t>1.</t>
  </si>
  <si>
    <t>Pertanian</t>
  </si>
  <si>
    <t>Agriculture</t>
  </si>
  <si>
    <t>2.</t>
  </si>
  <si>
    <t>Perlombongan &amp; pengkuarian</t>
  </si>
  <si>
    <t>Mining &amp; quarrying</t>
  </si>
  <si>
    <t>3.</t>
  </si>
  <si>
    <t>Pembuatan</t>
  </si>
  <si>
    <t>Manufacturing</t>
  </si>
  <si>
    <t>Makanan, minuman dan tembakau</t>
  </si>
  <si>
    <t>Food, beverages and tobacco</t>
  </si>
  <si>
    <t>Produk tekstil dan kayu</t>
  </si>
  <si>
    <t>Textiles and wood products</t>
  </si>
  <si>
    <t>Produk petroleum, kimia, getah dan plastik</t>
  </si>
  <si>
    <t>Petroleum, chemical, rubber and plastic products</t>
  </si>
  <si>
    <t>Produk mineral bukan logam, logam asas dan produk logam direka</t>
  </si>
  <si>
    <t>Non-metallic mineral products, basic metal and fabricated metal products</t>
  </si>
  <si>
    <t>Elektrik, peralatan pengangkutan dan pembuatan lain</t>
  </si>
  <si>
    <t>Electrical, transport equipment and other manufacturing</t>
  </si>
  <si>
    <t>4.</t>
  </si>
  <si>
    <t>Pembinaan</t>
  </si>
  <si>
    <t>Construction</t>
  </si>
  <si>
    <t>5.</t>
  </si>
  <si>
    <t>Perkhidmatan</t>
  </si>
  <si>
    <t>Services</t>
  </si>
  <si>
    <t>Perdagangan borong &amp; runcit, makanan &amp; minuman dan penginapan</t>
  </si>
  <si>
    <t>Wholesale &amp; retail trade, food &amp; beverages and accommodation</t>
  </si>
  <si>
    <t>Pengangkutan &amp; penyimpanan dan maklumat &amp; komunikasi</t>
  </si>
  <si>
    <t>Transport &amp; storage and information &amp; communication</t>
  </si>
  <si>
    <t>Perkhidmatan lain</t>
  </si>
  <si>
    <t>Other Services</t>
  </si>
  <si>
    <t>1b. Perolehan (RM juta)/ 1b. Turnover (RM million)</t>
  </si>
  <si>
    <t>Jadual 1 (samb.) : Statistik Utama Affiliate Malaysia di Luar Negeri mengikut Aktiviti Ekonomi, 2017-2023
Table 1 (cont'd.) : Principal Statistics of Malaysian Affiliates Abroad by Economic Activities, 2017-2023</t>
  </si>
  <si>
    <t>1c. Bilangan Pekerja (orang)/ 1c. Number of Employees (persons)</t>
  </si>
  <si>
    <r>
      <t xml:space="preserve"> </t>
    </r>
    <r>
      <rPr>
        <b/>
        <i/>
        <sz val="14"/>
        <color theme="0"/>
        <rFont val="Arial"/>
        <family val="2"/>
      </rPr>
      <t>Economic Activities</t>
    </r>
  </si>
  <si>
    <t>1d. Pampasan Pekerja (RM juta)/ 1d. Compensation of Employees (RM million)</t>
  </si>
  <si>
    <t>1e. Aset (RM juta)/ 1e. Assets (RM million)</t>
  </si>
  <si>
    <t>Jadual 2 : Statistik Utama Affiliate Malaysia di Luar Negeri mengikut Negara, 2017-2023
Table 2 : Principal Statistics of Malaysian Affiliates Abroad by Country, 2017-2023</t>
  </si>
  <si>
    <t>2a. Bilangan Affiliate/ 2a. Number of Affiliates</t>
  </si>
  <si>
    <t>Negara</t>
  </si>
  <si>
    <t>Country</t>
  </si>
  <si>
    <t>ASIA</t>
  </si>
  <si>
    <t>Indonesia</t>
  </si>
  <si>
    <t>Singapura</t>
  </si>
  <si>
    <t>Singapore</t>
  </si>
  <si>
    <t>China</t>
  </si>
  <si>
    <t>Viet Nam</t>
  </si>
  <si>
    <t>Hong Kong</t>
  </si>
  <si>
    <t>Thailand</t>
  </si>
  <si>
    <t>Emiriah Arab Bersatu</t>
  </si>
  <si>
    <t>United Arab Emirates</t>
  </si>
  <si>
    <t>Bangladesh</t>
  </si>
  <si>
    <t>Kemboja</t>
  </si>
  <si>
    <t>Cambodia</t>
  </si>
  <si>
    <t>Sri Lanka</t>
  </si>
  <si>
    <t>Lain-lain Asia</t>
  </si>
  <si>
    <t>Other Asia</t>
  </si>
  <si>
    <t>AMERIKA</t>
  </si>
  <si>
    <t>AMERICAS</t>
  </si>
  <si>
    <t>Amerika Syarikat</t>
  </si>
  <si>
    <t>United States of America</t>
  </si>
  <si>
    <t>Kanada</t>
  </si>
  <si>
    <t>Canada</t>
  </si>
  <si>
    <t>Lain-lain Amerika</t>
  </si>
  <si>
    <t>Other Americas</t>
  </si>
  <si>
    <t>EROPAH</t>
  </si>
  <si>
    <t>EUROPE</t>
  </si>
  <si>
    <t>United Kingdom</t>
  </si>
  <si>
    <t>Netherlands</t>
  </si>
  <si>
    <t>Jerman</t>
  </si>
  <si>
    <t>Germany</t>
  </si>
  <si>
    <t>Lain-lain Eropah</t>
  </si>
  <si>
    <t>Other Europe</t>
  </si>
  <si>
    <t>OCEANIA</t>
  </si>
  <si>
    <t>Australia</t>
  </si>
  <si>
    <t>New Zealand</t>
  </si>
  <si>
    <t>Lain-lain Oceania</t>
  </si>
  <si>
    <t>Other Oceania</t>
  </si>
  <si>
    <t>AFRIKA</t>
  </si>
  <si>
    <t>AFRICA</t>
  </si>
  <si>
    <t>Afrika Selatan</t>
  </si>
  <si>
    <t>South Africa</t>
  </si>
  <si>
    <t>Mesir</t>
  </si>
  <si>
    <t>Egypt</t>
  </si>
  <si>
    <t>Mauritius</t>
  </si>
  <si>
    <t>Lain-lain Afrika</t>
  </si>
  <si>
    <t>Other Africa</t>
  </si>
  <si>
    <t>ASEAN</t>
  </si>
  <si>
    <t>KESATUAN EROPAH (EU 27)</t>
  </si>
  <si>
    <t>EUROPEAN UNION (EU 27)</t>
  </si>
  <si>
    <t xml:space="preserve">Note: </t>
  </si>
  <si>
    <t>United Kingdom withdrew from European Union on 31 January 2020</t>
  </si>
  <si>
    <t xml:space="preserve"> </t>
  </si>
  <si>
    <t>Jadual 2 (samb.) : Statistik Utama Affiliate Malaysia di Luar Negeri mengikut Negara, 2017-2023
Table 2 (cont'd.) : Principal Statistics of Malaysian Affiliates Abroad by Country, 2017-2023</t>
  </si>
  <si>
    <t>2b. Perolehan (RM juta)/ 2b. Turnover (RM million)</t>
  </si>
  <si>
    <t>2c. Bilangan Pekerja (orang)/ 2c. Number of Employees (person)</t>
  </si>
  <si>
    <t xml:space="preserve"> Country</t>
  </si>
  <si>
    <t>EUROPEAN UNION (EU-27)</t>
  </si>
  <si>
    <t>2d. Pampasan Pekerja (RM juta)/ 2d. Compensation of Employees (RM million)</t>
  </si>
  <si>
    <t xml:space="preserve"> Total</t>
  </si>
  <si>
    <t>2e. Aset (RM juta)/ 2e. Assets (RM million)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</si>
</sst>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%"/>
    <numFmt numFmtId="166" formatCode="0."/>
    <numFmt numFmtId="167" formatCode="_(* #,##0_);_(* \(#,##0\);_(* &quot;-&quot;??_);_(@_)"/>
    <numFmt numFmtId="168" formatCode="0.000"/>
    <numFmt numFmtId="169" formatCode="_(* #,##0_);_(* \(#,##0\);_(* &quot;-&quot;_);_(@_)"/>
    <numFmt numFmtId="170" formatCode="_(* #,##0.00000000000_);_(* \(#,##0.00000000000\);_(* &quot;-&quot;??_);_(@_)"/>
  </numFmts>
  <fonts count="5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2"/>
      <color theme="1"/>
      <name val="Arial"/>
      <family val="2"/>
    </font>
    <font>
      <b/>
      <i/>
      <sz val="16"/>
      <name val="Arial"/>
      <family val="2"/>
    </font>
    <font>
      <b/>
      <sz val="3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i/>
      <sz val="12"/>
      <name val="Arial"/>
      <family val="2"/>
    </font>
    <font>
      <b/>
      <sz val="14"/>
      <color theme="1"/>
      <name val="Arial"/>
      <family val="2"/>
    </font>
    <font>
      <b/>
      <sz val="14"/>
      <color rgb="FFC00000"/>
      <name val="Arial"/>
      <family val="2"/>
    </font>
    <font>
      <sz val="14"/>
      <color theme="1"/>
      <name val="Arial"/>
      <family val="2"/>
    </font>
    <font>
      <b/>
      <i/>
      <sz val="12"/>
      <color theme="1"/>
      <name val="Arial"/>
      <family val="2"/>
    </font>
    <font>
      <b/>
      <i/>
      <sz val="16"/>
      <color theme="0"/>
      <name val="Arial"/>
      <family val="2"/>
    </font>
    <font>
      <b/>
      <i/>
      <sz val="12"/>
      <color theme="0"/>
      <name val="Arial"/>
      <family val="2"/>
    </font>
    <font>
      <b/>
      <sz val="14"/>
      <color theme="0"/>
      <name val="Arial"/>
      <family val="2"/>
    </font>
    <font>
      <b/>
      <i/>
      <sz val="14"/>
      <color theme="0"/>
      <name val="Arial"/>
      <family val="2"/>
    </font>
    <font>
      <sz val="14"/>
      <color theme="0"/>
      <name val="Arial"/>
      <family val="2"/>
    </font>
    <font>
      <b/>
      <i/>
      <sz val="14"/>
      <color theme="1"/>
      <name val="Arial"/>
      <family val="2"/>
    </font>
    <font>
      <b/>
      <sz val="14"/>
      <name val="Arial"/>
      <family val="2"/>
    </font>
    <font>
      <i/>
      <sz val="14"/>
      <color theme="1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4"/>
      <color rgb="FFC00000"/>
      <name val="Arial"/>
      <family val="2"/>
    </font>
    <font>
      <b/>
      <sz val="12"/>
      <color theme="0"/>
      <name val="Arial"/>
      <family val="2"/>
    </font>
    <font>
      <sz val="14"/>
      <color rgb="FFFF0000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36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16"/>
      <name val="Arial"/>
      <family val="2"/>
    </font>
    <font>
      <sz val="11"/>
      <color theme="0"/>
      <name val="Arial"/>
      <family val="2"/>
    </font>
    <font>
      <sz val="14"/>
      <name val="Arial"/>
      <family val="2"/>
    </font>
    <font>
      <i/>
      <sz val="36"/>
      <color theme="1"/>
      <name val="Arial"/>
      <family val="2"/>
    </font>
    <font>
      <sz val="12"/>
      <name val="Arial"/>
      <family val="2"/>
    </font>
    <font>
      <i/>
      <sz val="14"/>
      <color theme="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1"/>
      <color theme="1"/>
      <name val="Arial"/>
      <family val="2"/>
    </font>
    <font>
      <i/>
      <sz val="10"/>
      <color theme="1"/>
      <name val="Arial"/>
      <family val="2"/>
    </font>
    <font>
      <i/>
      <sz val="11"/>
      <name val="Arial"/>
      <family val="2"/>
    </font>
    <font>
      <i/>
      <sz val="14"/>
      <name val="Arial"/>
      <family val="2"/>
    </font>
    <font>
      <b/>
      <sz val="36"/>
      <color theme="1"/>
      <name val="Arial"/>
      <family val="2"/>
    </font>
    <font>
      <sz val="13"/>
      <color theme="1"/>
      <name val="Arial"/>
      <family val="2"/>
    </font>
    <font>
      <b/>
      <sz val="13"/>
      <color rgb="FFC00000"/>
      <name val="Arial"/>
      <family val="2"/>
    </font>
    <font>
      <sz val="14"/>
      <color rgb="FFFFFF00"/>
      <name val="Arial"/>
      <family val="2"/>
    </font>
    <font>
      <b/>
      <i/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80"/>
        <bgColor indexed="64"/>
      </patternFill>
    </fill>
    <fill>
      <patternFill patternType="solid">
        <fgColor rgb="FFBC75D6"/>
        <bgColor indexed="64"/>
      </patternFill>
    </fill>
    <fill>
      <patternFill patternType="solid">
        <fgColor rgb="FF6D777B"/>
        <bgColor indexed="64"/>
      </patternFill>
    </fill>
    <fill>
      <patternFill patternType="solid">
        <fgColor rgb="FFD5A9E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80"/>
      </bottom>
      <diagonal/>
    </border>
    <border>
      <left/>
      <right/>
      <top/>
      <bottom style="thin">
        <color rgb="FFBC75D6"/>
      </bottom>
      <diagonal/>
    </border>
    <border>
      <left style="thin">
        <color rgb="FF87CEEB"/>
      </left>
      <right/>
      <top style="thin">
        <color rgb="FF000080"/>
      </top>
      <bottom style="thin">
        <color rgb="FFBC75D6"/>
      </bottom>
      <diagonal/>
    </border>
    <border>
      <left/>
      <right/>
      <top style="thin">
        <color rgb="FF000080"/>
      </top>
      <bottom style="thin">
        <color rgb="FFBC75D6"/>
      </bottom>
      <diagonal/>
    </border>
    <border>
      <left style="thin">
        <color rgb="FF87CEEB"/>
      </left>
      <right/>
      <top style="thin">
        <color rgb="FFBC75D6"/>
      </top>
      <bottom/>
      <diagonal/>
    </border>
    <border>
      <left/>
      <right/>
      <top style="thin">
        <color rgb="FFBC75D6"/>
      </top>
      <bottom/>
      <diagonal/>
    </border>
    <border>
      <left style="thin">
        <color rgb="FF87CEEB"/>
      </left>
      <right/>
      <top/>
      <bottom/>
      <diagonal/>
    </border>
    <border>
      <left/>
      <right/>
      <top style="thin">
        <color rgb="FF000080"/>
      </top>
      <bottom/>
      <diagonal/>
    </border>
    <border>
      <left/>
      <right style="thin">
        <color rgb="FF87CEEB"/>
      </right>
      <top/>
      <bottom/>
      <diagonal/>
    </border>
    <border>
      <left style="thin">
        <color rgb="FF87CEEB"/>
      </left>
      <right/>
      <top/>
      <bottom style="thin">
        <color rgb="FFBC75D6"/>
      </bottom>
      <diagonal/>
    </border>
    <border>
      <left/>
      <right style="thin">
        <color rgb="FF87CEEB"/>
      </right>
      <top/>
      <bottom style="thin">
        <color rgb="FFBC75D6"/>
      </bottom>
      <diagonal/>
    </border>
  </borders>
  <cellStyleXfs count="1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466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164" fontId="4" fillId="0" borderId="0" xfId="2" applyFont="1" applyBorder="1" applyAlignment="1">
      <alignment horizontal="left" vertical="center"/>
    </xf>
    <xf numFmtId="164" fontId="4" fillId="0" borderId="0" xfId="2" applyFont="1" applyBorder="1" applyAlignment="1">
      <alignment vertical="center"/>
    </xf>
    <xf numFmtId="0" fontId="3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49" fontId="6" fillId="0" borderId="0" xfId="1" applyNumberFormat="1" applyFont="1" applyAlignment="1">
      <alignment vertical="center"/>
    </xf>
    <xf numFmtId="0" fontId="5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164" fontId="8" fillId="0" borderId="0" xfId="2" applyFont="1" applyBorder="1" applyAlignment="1">
      <alignment vertical="center"/>
    </xf>
    <xf numFmtId="164" fontId="9" fillId="0" borderId="0" xfId="2" applyFont="1" applyBorder="1" applyAlignment="1">
      <alignment horizontal="left" vertical="center"/>
    </xf>
    <xf numFmtId="0" fontId="5" fillId="0" borderId="0" xfId="1" applyFont="1" applyAlignment="1">
      <alignment horizontal="center" vertical="center" wrapText="1"/>
    </xf>
    <xf numFmtId="164" fontId="10" fillId="0" borderId="0" xfId="2" applyFont="1" applyBorder="1" applyAlignment="1">
      <alignment vertical="center"/>
    </xf>
    <xf numFmtId="3" fontId="11" fillId="0" borderId="0" xfId="1" applyNumberFormat="1" applyFont="1" applyAlignment="1">
      <alignment vertical="center"/>
    </xf>
    <xf numFmtId="165" fontId="12" fillId="0" borderId="0" xfId="3" applyNumberFormat="1" applyFont="1" applyAlignment="1">
      <alignment vertical="center"/>
    </xf>
    <xf numFmtId="164" fontId="12" fillId="0" borderId="0" xfId="2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164" fontId="14" fillId="0" borderId="0" xfId="2" applyFont="1" applyBorder="1" applyAlignment="1">
      <alignment horizontal="left" vertical="center"/>
    </xf>
    <xf numFmtId="164" fontId="14" fillId="0" borderId="0" xfId="2" applyFont="1" applyBorder="1" applyAlignment="1">
      <alignment vertical="center"/>
    </xf>
    <xf numFmtId="0" fontId="13" fillId="2" borderId="0" xfId="1" applyFont="1" applyFill="1" applyAlignment="1">
      <alignment horizontal="left" vertical="center"/>
    </xf>
    <xf numFmtId="0" fontId="15" fillId="2" borderId="0" xfId="1" applyFont="1" applyFill="1" applyAlignment="1">
      <alignment horizontal="center" vertical="center"/>
    </xf>
    <xf numFmtId="164" fontId="16" fillId="3" borderId="0" xfId="2" applyFont="1" applyFill="1" applyBorder="1" applyAlignment="1">
      <alignment vertical="center"/>
    </xf>
    <xf numFmtId="164" fontId="14" fillId="3" borderId="0" xfId="2" applyFont="1" applyFill="1" applyBorder="1" applyAlignment="1">
      <alignment vertical="center"/>
    </xf>
    <xf numFmtId="164" fontId="13" fillId="3" borderId="0" xfId="2" applyFont="1" applyFill="1" applyBorder="1" applyAlignment="1">
      <alignment horizontal="left" vertical="center"/>
    </xf>
    <xf numFmtId="3" fontId="13" fillId="3" borderId="0" xfId="1" applyNumberFormat="1" applyFont="1" applyFill="1" applyAlignment="1">
      <alignment horizontal="left" vertical="center"/>
    </xf>
    <xf numFmtId="0" fontId="13" fillId="3" borderId="0" xfId="1" applyFont="1" applyFill="1" applyAlignment="1">
      <alignment horizontal="left"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3" fontId="3" fillId="0" borderId="0" xfId="1" applyNumberFormat="1" applyFont="1" applyAlignment="1">
      <alignment vertical="center"/>
    </xf>
    <xf numFmtId="0" fontId="17" fillId="4" borderId="0" xfId="1" applyFont="1" applyFill="1" applyAlignment="1">
      <alignment horizontal="left" vertical="center"/>
    </xf>
    <xf numFmtId="0" fontId="17" fillId="4" borderId="0" xfId="1" applyFont="1" applyFill="1" applyAlignment="1">
      <alignment vertical="center"/>
    </xf>
    <xf numFmtId="0" fontId="18" fillId="4" borderId="0" xfId="1" applyFont="1" applyFill="1" applyAlignment="1">
      <alignment horizontal="left" vertical="center"/>
    </xf>
    <xf numFmtId="164" fontId="17" fillId="5" borderId="0" xfId="2" applyFont="1" applyFill="1" applyBorder="1" applyAlignment="1">
      <alignment vertical="center"/>
    </xf>
    <xf numFmtId="164" fontId="18" fillId="5" borderId="0" xfId="2" applyFont="1" applyFill="1" applyBorder="1" applyAlignment="1">
      <alignment horizontal="center" vertical="center"/>
    </xf>
    <xf numFmtId="3" fontId="19" fillId="5" borderId="0" xfId="1" applyNumberFormat="1" applyFont="1" applyFill="1" applyAlignment="1">
      <alignment vertical="center"/>
    </xf>
    <xf numFmtId="0" fontId="19" fillId="5" borderId="0" xfId="1" applyFont="1" applyFill="1" applyAlignment="1">
      <alignment vertical="center"/>
    </xf>
    <xf numFmtId="166" fontId="11" fillId="0" borderId="0" xfId="1" applyNumberFormat="1" applyFont="1" applyAlignment="1">
      <alignment vertical="center"/>
    </xf>
    <xf numFmtId="164" fontId="11" fillId="0" borderId="0" xfId="2" applyFont="1" applyBorder="1" applyAlignment="1">
      <alignment vertical="center"/>
    </xf>
    <xf numFmtId="164" fontId="20" fillId="0" borderId="0" xfId="2" applyFont="1" applyBorder="1" applyAlignment="1">
      <alignment vertical="center"/>
    </xf>
    <xf numFmtId="166" fontId="11" fillId="0" borderId="0" xfId="1" applyNumberFormat="1" applyFont="1" applyAlignment="1">
      <alignment horizontal="left" vertical="center"/>
    </xf>
    <xf numFmtId="0" fontId="20" fillId="0" borderId="0" xfId="1" applyFont="1" applyAlignment="1">
      <alignment vertical="center"/>
    </xf>
    <xf numFmtId="3" fontId="11" fillId="0" borderId="0" xfId="2" applyNumberFormat="1" applyFont="1" applyAlignment="1">
      <alignment horizontal="right" vertical="center"/>
    </xf>
    <xf numFmtId="0" fontId="20" fillId="0" borderId="0" xfId="1" applyFont="1" applyAlignment="1">
      <alignment horizontal="left" vertical="center"/>
    </xf>
    <xf numFmtId="167" fontId="21" fillId="6" borderId="0" xfId="2" applyNumberFormat="1" applyFont="1" applyFill="1" applyBorder="1" applyAlignment="1">
      <alignment vertical="center"/>
    </xf>
    <xf numFmtId="166" fontId="11" fillId="0" borderId="0" xfId="1" applyNumberFormat="1" applyFont="1" applyAlignment="1">
      <alignment horizontal="right" vertical="center"/>
    </xf>
    <xf numFmtId="166" fontId="11" fillId="0" borderId="0" xfId="1" applyNumberFormat="1" applyFont="1" applyAlignment="1">
      <alignment horizontal="left" vertical="center"/>
    </xf>
    <xf numFmtId="3" fontId="11" fillId="0" borderId="0" xfId="2" applyNumberFormat="1" applyFont="1" applyFill="1" applyAlignment="1">
      <alignment horizontal="right" vertical="center"/>
    </xf>
    <xf numFmtId="0" fontId="22" fillId="0" borderId="0" xfId="1" applyFont="1" applyAlignment="1">
      <alignment vertical="center"/>
    </xf>
    <xf numFmtId="164" fontId="22" fillId="0" borderId="0" xfId="2" applyFont="1" applyBorder="1" applyAlignment="1">
      <alignment horizontal="left" vertical="center"/>
    </xf>
    <xf numFmtId="164" fontId="22" fillId="0" borderId="0" xfId="2" applyFont="1" applyBorder="1" applyAlignment="1">
      <alignment horizontal="left" vertical="center" wrapText="1"/>
    </xf>
    <xf numFmtId="0" fontId="13" fillId="0" borderId="0" xfId="1" applyFont="1" applyAlignment="1">
      <alignment vertical="center"/>
    </xf>
    <xf numFmtId="0" fontId="11" fillId="0" borderId="0" xfId="1" quotePrefix="1" applyFont="1" applyAlignment="1">
      <alignment horizontal="right" vertical="center" wrapText="1"/>
    </xf>
    <xf numFmtId="0" fontId="11" fillId="0" borderId="0" xfId="1" applyFont="1" applyAlignment="1">
      <alignment horizontal="left" vertical="center" wrapText="1"/>
    </xf>
    <xf numFmtId="3" fontId="11" fillId="0" borderId="0" xfId="1" applyNumberFormat="1" applyFont="1" applyAlignment="1">
      <alignment horizontal="right" vertical="center"/>
    </xf>
    <xf numFmtId="3" fontId="23" fillId="0" borderId="0" xfId="2" applyNumberFormat="1" applyFont="1" applyAlignment="1">
      <alignment horizontal="right" vertical="center"/>
    </xf>
    <xf numFmtId="3" fontId="23" fillId="0" borderId="0" xfId="2" applyNumberFormat="1" applyFont="1" applyFill="1" applyAlignment="1">
      <alignment horizontal="right" vertical="center"/>
    </xf>
    <xf numFmtId="0" fontId="20" fillId="0" borderId="0" xfId="1" quotePrefix="1" applyFont="1" applyAlignment="1">
      <alignment horizontal="right" vertical="center" wrapText="1"/>
    </xf>
    <xf numFmtId="0" fontId="20" fillId="0" borderId="0" xfId="1" applyFont="1" applyAlignment="1">
      <alignment horizontal="left" vertical="center" wrapText="1"/>
    </xf>
    <xf numFmtId="168" fontId="13" fillId="0" borderId="0" xfId="1" applyNumberFormat="1" applyFont="1" applyAlignment="1">
      <alignment vertical="center"/>
    </xf>
    <xf numFmtId="0" fontId="13" fillId="0" borderId="0" xfId="1" applyFont="1" applyAlignment="1">
      <alignment horizontal="right" vertical="center" wrapText="1"/>
    </xf>
    <xf numFmtId="0" fontId="22" fillId="0" borderId="0" xfId="1" applyFont="1" applyAlignment="1">
      <alignment horizontal="left" vertical="center" wrapText="1"/>
    </xf>
    <xf numFmtId="0" fontId="22" fillId="0" borderId="0" xfId="1" applyFont="1" applyAlignment="1">
      <alignment horizontal="right" vertical="center" wrapText="1"/>
    </xf>
    <xf numFmtId="164" fontId="22" fillId="0" borderId="0" xfId="2" applyFont="1" applyBorder="1" applyAlignment="1">
      <alignment vertical="center"/>
    </xf>
    <xf numFmtId="0" fontId="11" fillId="0" borderId="0" xfId="1" applyFont="1" applyAlignment="1">
      <alignment horizontal="right" vertical="center" wrapText="1"/>
    </xf>
    <xf numFmtId="0" fontId="20" fillId="0" borderId="0" xfId="1" applyFont="1" applyAlignment="1">
      <alignment horizontal="right" vertical="center" wrapText="1"/>
    </xf>
    <xf numFmtId="166" fontId="13" fillId="0" borderId="0" xfId="1" applyNumberFormat="1" applyFont="1" applyAlignment="1">
      <alignment horizontal="right" vertical="center"/>
    </xf>
    <xf numFmtId="0" fontId="13" fillId="0" borderId="0" xfId="1" applyFont="1" applyAlignment="1">
      <alignment horizontal="left" vertical="center" wrapText="1"/>
    </xf>
    <xf numFmtId="3" fontId="13" fillId="0" borderId="0" xfId="1" applyNumberFormat="1" applyFont="1" applyAlignment="1">
      <alignment horizontal="right" vertical="center"/>
    </xf>
    <xf numFmtId="3" fontId="24" fillId="0" borderId="0" xfId="1" applyNumberFormat="1" applyFont="1" applyAlignment="1">
      <alignment horizontal="right" vertical="center"/>
    </xf>
    <xf numFmtId="166" fontId="22" fillId="0" borderId="0" xfId="1" applyNumberFormat="1" applyFont="1" applyAlignment="1">
      <alignment horizontal="right" vertical="center"/>
    </xf>
    <xf numFmtId="3" fontId="23" fillId="0" borderId="0" xfId="1" applyNumberFormat="1" applyFont="1" applyAlignment="1">
      <alignment horizontal="right" vertical="center"/>
    </xf>
    <xf numFmtId="0" fontId="3" fillId="0" borderId="0" xfId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3" fontId="11" fillId="0" borderId="1" xfId="1" applyNumberFormat="1" applyFont="1" applyBorder="1" applyAlignment="1">
      <alignment vertical="center"/>
    </xf>
    <xf numFmtId="3" fontId="11" fillId="0" borderId="0" xfId="1" applyNumberFormat="1" applyFont="1" applyBorder="1" applyAlignment="1">
      <alignment vertical="center"/>
    </xf>
    <xf numFmtId="166" fontId="20" fillId="0" borderId="0" xfId="1" applyNumberFormat="1" applyFont="1" applyBorder="1" applyAlignment="1">
      <alignment horizontal="center" vertical="center"/>
    </xf>
    <xf numFmtId="0" fontId="20" fillId="0" borderId="1" xfId="1" applyFont="1" applyBorder="1" applyAlignment="1">
      <alignment horizontal="left" vertical="center" wrapText="1"/>
    </xf>
    <xf numFmtId="164" fontId="14" fillId="0" borderId="2" xfId="2" applyFont="1" applyBorder="1" applyAlignment="1">
      <alignment horizontal="left" vertical="center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164" fontId="25" fillId="0" borderId="0" xfId="2" applyFont="1" applyBorder="1" applyAlignment="1">
      <alignment vertical="center"/>
    </xf>
    <xf numFmtId="164" fontId="25" fillId="0" borderId="4" xfId="2" applyFont="1" applyBorder="1" applyAlignment="1">
      <alignment vertical="center"/>
    </xf>
    <xf numFmtId="0" fontId="22" fillId="0" borderId="4" xfId="1" applyFont="1" applyBorder="1" applyAlignment="1">
      <alignment horizontal="center" vertical="center"/>
    </xf>
    <xf numFmtId="0" fontId="22" fillId="0" borderId="2" xfId="1" applyFont="1" applyBorder="1" applyAlignment="1">
      <alignment horizontal="right" vertical="center"/>
    </xf>
    <xf numFmtId="0" fontId="22" fillId="0" borderId="0" xfId="1" applyFont="1" applyBorder="1" applyAlignment="1">
      <alignment horizontal="right" vertical="center"/>
    </xf>
    <xf numFmtId="0" fontId="22" fillId="0" borderId="0" xfId="1" applyFont="1" applyBorder="1" applyAlignment="1">
      <alignment vertical="center"/>
    </xf>
    <xf numFmtId="0" fontId="19" fillId="2" borderId="5" xfId="1" applyFont="1" applyFill="1" applyBorder="1" applyAlignment="1">
      <alignment horizontal="left" vertical="center"/>
    </xf>
    <xf numFmtId="0" fontId="19" fillId="2" borderId="6" xfId="1" applyFont="1" applyFill="1" applyBorder="1" applyAlignment="1">
      <alignment horizontal="left" vertical="center"/>
    </xf>
    <xf numFmtId="0" fontId="15" fillId="2" borderId="6" xfId="1" applyFont="1" applyFill="1" applyBorder="1" applyAlignment="1">
      <alignment horizontal="center" vertical="center"/>
    </xf>
    <xf numFmtId="164" fontId="26" fillId="3" borderId="6" xfId="2" applyFont="1" applyFill="1" applyBorder="1" applyAlignment="1">
      <alignment vertical="center"/>
    </xf>
    <xf numFmtId="0" fontId="19" fillId="3" borderId="6" xfId="1" applyFont="1" applyFill="1" applyBorder="1" applyAlignment="1">
      <alignment horizontal="left" vertical="center"/>
    </xf>
    <xf numFmtId="0" fontId="3" fillId="0" borderId="7" xfId="1" applyFont="1" applyBorder="1" applyAlignment="1">
      <alignment vertical="center"/>
    </xf>
    <xf numFmtId="0" fontId="20" fillId="0" borderId="0" xfId="1" applyFont="1" applyAlignment="1">
      <alignment horizontal="center" vertical="center"/>
    </xf>
    <xf numFmtId="0" fontId="20" fillId="0" borderId="0" xfId="1" applyFont="1" applyAlignment="1">
      <alignment horizontal="right" vertical="center"/>
    </xf>
    <xf numFmtId="0" fontId="20" fillId="0" borderId="0" xfId="1" applyFont="1" applyAlignment="1">
      <alignment horizontal="left" vertical="center"/>
    </xf>
    <xf numFmtId="0" fontId="18" fillId="4" borderId="0" xfId="1" applyFont="1" applyFill="1" applyAlignment="1">
      <alignment horizontal="left" vertical="center"/>
    </xf>
    <xf numFmtId="0" fontId="17" fillId="5" borderId="0" xfId="2" applyNumberFormat="1" applyFont="1" applyFill="1" applyBorder="1" applyAlignment="1">
      <alignment horizontal="center" vertical="center"/>
    </xf>
    <xf numFmtId="164" fontId="19" fillId="5" borderId="0" xfId="1" applyNumberFormat="1" applyFont="1" applyFill="1" applyAlignment="1">
      <alignment vertical="center"/>
    </xf>
    <xf numFmtId="166" fontId="20" fillId="0" borderId="0" xfId="1" applyNumberFormat="1" applyFont="1" applyAlignment="1">
      <alignment vertical="center"/>
    </xf>
    <xf numFmtId="167" fontId="11" fillId="0" borderId="0" xfId="2" applyNumberFormat="1" applyFont="1" applyBorder="1" applyAlignment="1">
      <alignment vertical="center"/>
    </xf>
    <xf numFmtId="3" fontId="11" fillId="0" borderId="0" xfId="2" applyNumberFormat="1" applyFont="1" applyBorder="1" applyAlignment="1">
      <alignment horizontal="right" vertical="center"/>
    </xf>
    <xf numFmtId="164" fontId="11" fillId="0" borderId="0" xfId="2" applyFont="1" applyBorder="1" applyAlignment="1">
      <alignment horizontal="left" vertical="center"/>
    </xf>
    <xf numFmtId="0" fontId="13" fillId="0" borderId="0" xfId="1" applyFont="1" applyAlignment="1">
      <alignment horizontal="right" vertical="center"/>
    </xf>
    <xf numFmtId="164" fontId="11" fillId="0" borderId="0" xfId="2" applyFont="1" applyFill="1" applyBorder="1" applyAlignment="1">
      <alignment horizontal="right" vertical="center"/>
    </xf>
    <xf numFmtId="3" fontId="11" fillId="0" borderId="0" xfId="2" applyNumberFormat="1" applyFont="1" applyFill="1" applyBorder="1" applyAlignment="1">
      <alignment horizontal="right" vertical="center"/>
    </xf>
    <xf numFmtId="0" fontId="22" fillId="0" borderId="0" xfId="1" applyFont="1" applyAlignment="1">
      <alignment horizontal="center" vertical="center"/>
    </xf>
    <xf numFmtId="3" fontId="23" fillId="0" borderId="0" xfId="2" applyNumberFormat="1" applyFont="1" applyBorder="1" applyAlignment="1">
      <alignment horizontal="right" vertical="center" wrapText="1"/>
    </xf>
    <xf numFmtId="3" fontId="23" fillId="0" borderId="0" xfId="2" applyNumberFormat="1" applyFont="1" applyFill="1" applyBorder="1" applyAlignment="1">
      <alignment horizontal="right" vertical="center" wrapText="1"/>
    </xf>
    <xf numFmtId="164" fontId="13" fillId="0" borderId="0" xfId="2" applyFont="1" applyBorder="1" applyAlignment="1">
      <alignment vertical="center"/>
    </xf>
    <xf numFmtId="167" fontId="13" fillId="0" borderId="0" xfId="2" applyNumberFormat="1" applyFont="1" applyBorder="1" applyAlignment="1">
      <alignment vertical="center"/>
    </xf>
    <xf numFmtId="3" fontId="23" fillId="0" borderId="0" xfId="2" applyNumberFormat="1" applyFont="1" applyBorder="1" applyAlignment="1">
      <alignment horizontal="right" vertical="center"/>
    </xf>
    <xf numFmtId="3" fontId="23" fillId="0" borderId="0" xfId="2" applyNumberFormat="1" applyFont="1" applyFill="1" applyBorder="1" applyAlignment="1">
      <alignment horizontal="right" vertical="center"/>
    </xf>
    <xf numFmtId="165" fontId="11" fillId="0" borderId="0" xfId="3" applyNumberFormat="1" applyFont="1" applyBorder="1" applyAlignment="1">
      <alignment vertical="center"/>
    </xf>
    <xf numFmtId="3" fontId="13" fillId="0" borderId="0" xfId="1" applyNumberFormat="1" applyFont="1" applyAlignment="1">
      <alignment vertical="center"/>
    </xf>
    <xf numFmtId="3" fontId="24" fillId="0" borderId="0" xfId="1" applyNumberFormat="1" applyFont="1" applyAlignment="1">
      <alignment horizontal="right" vertical="center" wrapText="1"/>
    </xf>
    <xf numFmtId="164" fontId="27" fillId="0" borderId="0" xfId="1" applyNumberFormat="1" applyFont="1" applyAlignment="1">
      <alignment vertical="center"/>
    </xf>
    <xf numFmtId="3" fontId="24" fillId="0" borderId="0" xfId="1" applyNumberFormat="1" applyFont="1" applyAlignment="1">
      <alignment horizontal="center" vertical="center" wrapText="1"/>
    </xf>
    <xf numFmtId="164" fontId="13" fillId="0" borderId="0" xfId="1" applyNumberFormat="1" applyFont="1" applyAlignment="1">
      <alignment vertical="center"/>
    </xf>
    <xf numFmtId="0" fontId="13" fillId="0" borderId="7" xfId="1" applyFont="1" applyBorder="1" applyAlignment="1">
      <alignment vertical="center"/>
    </xf>
    <xf numFmtId="0" fontId="13" fillId="0" borderId="0" xfId="1" applyFont="1" applyBorder="1" applyAlignment="1">
      <alignment vertical="center"/>
    </xf>
    <xf numFmtId="166" fontId="11" fillId="0" borderId="0" xfId="1" applyNumberFormat="1" applyFont="1" applyBorder="1" applyAlignment="1">
      <alignment horizontal="center" vertical="center"/>
    </xf>
    <xf numFmtId="0" fontId="11" fillId="0" borderId="0" xfId="1" applyFont="1" applyBorder="1" applyAlignment="1">
      <alignment horizontal="left" vertical="center" wrapText="1"/>
    </xf>
    <xf numFmtId="167" fontId="13" fillId="0" borderId="2" xfId="2" applyNumberFormat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13" fillId="0" borderId="8" xfId="1" applyFont="1" applyBorder="1" applyAlignment="1">
      <alignment vertical="center"/>
    </xf>
    <xf numFmtId="0" fontId="13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right" vertical="center"/>
    </xf>
    <xf numFmtId="0" fontId="28" fillId="0" borderId="0" xfId="1" applyFont="1" applyBorder="1" applyAlignment="1">
      <alignment vertical="center"/>
    </xf>
    <xf numFmtId="0" fontId="29" fillId="0" borderId="0" xfId="1" applyFont="1" applyAlignment="1">
      <alignment horizontal="center" vertical="center"/>
    </xf>
    <xf numFmtId="167" fontId="3" fillId="0" borderId="0" xfId="1" applyNumberFormat="1" applyFont="1" applyAlignment="1">
      <alignment vertical="center"/>
    </xf>
    <xf numFmtId="0" fontId="30" fillId="0" borderId="0" xfId="1" applyFont="1" applyAlignment="1">
      <alignment horizontal="right" vertical="center"/>
    </xf>
    <xf numFmtId="0" fontId="31" fillId="0" borderId="0" xfId="1" applyFont="1" applyAlignment="1">
      <alignment horizontal="left" vertical="center"/>
    </xf>
    <xf numFmtId="164" fontId="3" fillId="0" borderId="0" xfId="2" applyFont="1" applyBorder="1" applyAlignment="1">
      <alignment vertical="center"/>
    </xf>
    <xf numFmtId="0" fontId="32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0" fontId="21" fillId="0" borderId="0" xfId="1" applyFont="1" applyAlignment="1">
      <alignment horizontal="right" vertical="center"/>
    </xf>
    <xf numFmtId="0" fontId="21" fillId="0" borderId="0" xfId="1" applyFont="1" applyAlignment="1">
      <alignment vertical="center"/>
    </xf>
    <xf numFmtId="0" fontId="7" fillId="0" borderId="0" xfId="1" applyFont="1" applyAlignment="1">
      <alignment horizontal="left" vertical="center" wrapText="1"/>
    </xf>
    <xf numFmtId="164" fontId="33" fillId="0" borderId="0" xfId="2" applyFont="1" applyBorder="1" applyAlignment="1">
      <alignment vertical="center" wrapText="1"/>
    </xf>
    <xf numFmtId="0" fontId="34" fillId="0" borderId="0" xfId="1" applyFont="1" applyAlignment="1">
      <alignment vertical="center"/>
    </xf>
    <xf numFmtId="164" fontId="33" fillId="0" borderId="0" xfId="4" applyFont="1" applyAlignment="1">
      <alignment vertical="center"/>
    </xf>
    <xf numFmtId="164" fontId="3" fillId="0" borderId="0" xfId="4" applyFont="1" applyAlignment="1">
      <alignment vertical="center"/>
    </xf>
    <xf numFmtId="0" fontId="19" fillId="2" borderId="0" xfId="1" applyFont="1" applyFill="1" applyAlignment="1">
      <alignment horizontal="left" vertical="center"/>
    </xf>
    <xf numFmtId="0" fontId="18" fillId="3" borderId="0" xfId="1" applyFont="1" applyFill="1" applyAlignment="1">
      <alignment vertical="center"/>
    </xf>
    <xf numFmtId="167" fontId="35" fillId="3" borderId="0" xfId="2" applyNumberFormat="1" applyFont="1" applyFill="1" applyBorder="1" applyAlignment="1">
      <alignment vertical="center"/>
    </xf>
    <xf numFmtId="167" fontId="35" fillId="3" borderId="0" xfId="2" applyNumberFormat="1" applyFont="1" applyFill="1" applyBorder="1" applyAlignment="1">
      <alignment horizontal="left" vertical="center"/>
    </xf>
    <xf numFmtId="0" fontId="19" fillId="3" borderId="0" xfId="1" applyFont="1" applyFill="1" applyAlignment="1">
      <alignment horizontal="left" vertical="center"/>
    </xf>
    <xf numFmtId="0" fontId="17" fillId="3" borderId="0" xfId="1" applyFont="1" applyFill="1" applyAlignment="1">
      <alignment horizontal="left" vertical="center"/>
    </xf>
    <xf numFmtId="164" fontId="3" fillId="0" borderId="0" xfId="2" applyFont="1" applyBorder="1" applyAlignment="1">
      <alignment horizontal="left" vertical="center"/>
    </xf>
    <xf numFmtId="0" fontId="17" fillId="5" borderId="0" xfId="1" applyFont="1" applyFill="1" applyAlignment="1">
      <alignment vertical="center"/>
    </xf>
    <xf numFmtId="164" fontId="19" fillId="5" borderId="0" xfId="2" applyFont="1" applyFill="1" applyBorder="1" applyAlignment="1">
      <alignment horizontal="center" vertical="center"/>
    </xf>
    <xf numFmtId="164" fontId="19" fillId="5" borderId="0" xfId="2" applyFont="1" applyFill="1" applyBorder="1" applyAlignment="1">
      <alignment vertical="center"/>
    </xf>
    <xf numFmtId="0" fontId="22" fillId="0" borderId="0" xfId="1" applyFont="1" applyAlignment="1">
      <alignment horizontal="left" vertical="center"/>
    </xf>
    <xf numFmtId="164" fontId="13" fillId="0" borderId="0" xfId="2" applyFont="1" applyBorder="1" applyAlignment="1">
      <alignment horizontal="left" vertical="center" wrapText="1"/>
    </xf>
    <xf numFmtId="3" fontId="11" fillId="0" borderId="0" xfId="1" applyNumberFormat="1" applyFont="1" applyAlignment="1">
      <alignment horizontal="right" vertical="center" wrapText="1"/>
    </xf>
    <xf numFmtId="0" fontId="20" fillId="0" borderId="0" xfId="1" quotePrefix="1" applyFont="1" applyAlignment="1">
      <alignment horizontal="right" vertical="center"/>
    </xf>
    <xf numFmtId="3" fontId="13" fillId="0" borderId="0" xfId="1" applyNumberFormat="1" applyFont="1" applyAlignment="1">
      <alignment horizontal="right" vertical="center" wrapText="1"/>
    </xf>
    <xf numFmtId="3" fontId="36" fillId="0" borderId="0" xfId="1" applyNumberFormat="1" applyFont="1" applyAlignment="1">
      <alignment horizontal="right" vertical="center"/>
    </xf>
    <xf numFmtId="3" fontId="13" fillId="0" borderId="0" xfId="5" applyNumberFormat="1" applyFont="1" applyFill="1" applyAlignment="1">
      <alignment horizontal="right" vertical="center"/>
    </xf>
    <xf numFmtId="166" fontId="20" fillId="0" borderId="0" xfId="1" applyNumberFormat="1" applyFont="1" applyBorder="1" applyAlignment="1">
      <alignment horizontal="right" vertical="center"/>
    </xf>
    <xf numFmtId="0" fontId="20" fillId="0" borderId="2" xfId="1" applyFont="1" applyBorder="1" applyAlignment="1">
      <alignment horizontal="left" vertical="center"/>
    </xf>
    <xf numFmtId="164" fontId="3" fillId="0" borderId="2" xfId="2" applyFont="1" applyBorder="1" applyAlignment="1">
      <alignment horizontal="left" vertical="center"/>
    </xf>
    <xf numFmtId="164" fontId="3" fillId="0" borderId="2" xfId="2" applyFont="1" applyBorder="1" applyAlignment="1">
      <alignment vertical="center"/>
    </xf>
    <xf numFmtId="0" fontId="32" fillId="0" borderId="2" xfId="1" applyFont="1" applyBorder="1" applyAlignment="1">
      <alignment vertical="center"/>
    </xf>
    <xf numFmtId="3" fontId="29" fillId="0" borderId="8" xfId="1" applyNumberFormat="1" applyFont="1" applyBorder="1" applyAlignment="1">
      <alignment vertical="center"/>
    </xf>
    <xf numFmtId="164" fontId="25" fillId="0" borderId="8" xfId="2" applyFont="1" applyBorder="1" applyAlignment="1">
      <alignment vertical="center"/>
    </xf>
    <xf numFmtId="0" fontId="22" fillId="0" borderId="8" xfId="1" applyFont="1" applyBorder="1" applyAlignment="1">
      <alignment horizontal="right" vertical="center"/>
    </xf>
    <xf numFmtId="0" fontId="37" fillId="0" borderId="0" xfId="1" applyFont="1" applyBorder="1" applyAlignment="1">
      <alignment horizontal="right" vertical="center"/>
    </xf>
    <xf numFmtId="0" fontId="22" fillId="0" borderId="0" xfId="1" applyFont="1" applyBorder="1" applyAlignment="1">
      <alignment horizontal="left" vertical="center"/>
    </xf>
    <xf numFmtId="0" fontId="32" fillId="0" borderId="0" xfId="1" applyFont="1" applyBorder="1" applyAlignment="1">
      <alignment vertical="center"/>
    </xf>
    <xf numFmtId="0" fontId="19" fillId="2" borderId="0" xfId="1" applyFont="1" applyFill="1" applyBorder="1" applyAlignment="1">
      <alignment horizontal="left" vertical="center"/>
    </xf>
    <xf numFmtId="0" fontId="15" fillId="2" borderId="0" xfId="1" applyFont="1" applyFill="1" applyBorder="1" applyAlignment="1">
      <alignment horizontal="center" vertical="center"/>
    </xf>
    <xf numFmtId="0" fontId="18" fillId="3" borderId="0" xfId="1" applyFont="1" applyFill="1" applyBorder="1" applyAlignment="1">
      <alignment vertical="center"/>
    </xf>
    <xf numFmtId="164" fontId="35" fillId="3" borderId="0" xfId="2" applyFont="1" applyFill="1" applyBorder="1" applyAlignment="1">
      <alignment vertical="center"/>
    </xf>
    <xf numFmtId="164" fontId="35" fillId="3" borderId="0" xfId="2" applyFont="1" applyFill="1" applyBorder="1" applyAlignment="1">
      <alignment horizontal="left" vertical="center"/>
    </xf>
    <xf numFmtId="0" fontId="19" fillId="3" borderId="0" xfId="1" applyFont="1" applyFill="1" applyBorder="1" applyAlignment="1">
      <alignment horizontal="left" vertical="center"/>
    </xf>
    <xf numFmtId="0" fontId="17" fillId="3" borderId="0" xfId="1" applyFont="1" applyFill="1" applyBorder="1" applyAlignment="1">
      <alignment horizontal="left" vertical="center"/>
    </xf>
    <xf numFmtId="166" fontId="11" fillId="0" borderId="0" xfId="1" applyNumberFormat="1" applyFont="1" applyAlignment="1">
      <alignment horizontal="center" vertical="center"/>
    </xf>
    <xf numFmtId="164" fontId="11" fillId="0" borderId="0" xfId="2" applyFont="1" applyBorder="1" applyAlignment="1">
      <alignment horizontal="right" vertical="center"/>
    </xf>
    <xf numFmtId="0" fontId="22" fillId="0" borderId="0" xfId="1" applyFont="1" applyAlignment="1">
      <alignment horizontal="right" vertical="center"/>
    </xf>
    <xf numFmtId="0" fontId="22" fillId="0" borderId="0" xfId="1" applyFont="1" applyAlignment="1">
      <alignment vertical="top" wrapText="1"/>
    </xf>
    <xf numFmtId="3" fontId="11" fillId="0" borderId="0" xfId="1" applyNumberFormat="1" applyFont="1" applyAlignment="1">
      <alignment vertical="center" wrapText="1"/>
    </xf>
    <xf numFmtId="166" fontId="11" fillId="0" borderId="0" xfId="1" applyNumberFormat="1" applyFont="1" applyBorder="1" applyAlignment="1">
      <alignment horizontal="right" vertical="center"/>
    </xf>
    <xf numFmtId="0" fontId="30" fillId="0" borderId="8" xfId="1" applyFont="1" applyBorder="1" applyAlignment="1">
      <alignment horizontal="right" vertical="center"/>
    </xf>
    <xf numFmtId="164" fontId="3" fillId="0" borderId="0" xfId="2" applyFont="1" applyBorder="1" applyAlignment="1">
      <alignment horizontal="center" vertical="center"/>
    </xf>
    <xf numFmtId="0" fontId="31" fillId="0" borderId="0" xfId="1" applyFont="1" applyAlignment="1">
      <alignment horizontal="right" vertical="center"/>
    </xf>
    <xf numFmtId="164" fontId="38" fillId="0" borderId="0" xfId="2" applyFont="1" applyAlignment="1">
      <alignment vertical="center"/>
    </xf>
    <xf numFmtId="0" fontId="5" fillId="0" borderId="0" xfId="1" applyFont="1" applyAlignment="1">
      <alignment horizontal="right" vertical="center"/>
    </xf>
    <xf numFmtId="164" fontId="8" fillId="0" borderId="0" xfId="2" applyFont="1" applyAlignment="1">
      <alignment vertical="center"/>
    </xf>
    <xf numFmtId="0" fontId="39" fillId="0" borderId="0" xfId="1" applyFont="1" applyAlignment="1">
      <alignment horizontal="left" vertical="center"/>
    </xf>
    <xf numFmtId="164" fontId="25" fillId="0" borderId="0" xfId="2" applyFont="1" applyAlignment="1">
      <alignment vertical="center"/>
    </xf>
    <xf numFmtId="164" fontId="26" fillId="3" borderId="0" xfId="2" applyFont="1" applyFill="1" applyAlignment="1">
      <alignment horizontal="left" vertical="center"/>
    </xf>
    <xf numFmtId="164" fontId="26" fillId="3" borderId="0" xfId="2" applyFont="1" applyFill="1" applyAlignment="1">
      <alignment vertical="center"/>
    </xf>
    <xf numFmtId="167" fontId="8" fillId="0" borderId="0" xfId="2" applyNumberFormat="1" applyFont="1" applyBorder="1" applyAlignment="1">
      <alignment vertical="center"/>
    </xf>
    <xf numFmtId="164" fontId="21" fillId="0" borderId="0" xfId="2" applyFont="1" applyAlignment="1">
      <alignment vertical="center"/>
    </xf>
    <xf numFmtId="164" fontId="11" fillId="7" borderId="0" xfId="2" applyFont="1" applyFill="1" applyAlignment="1">
      <alignment vertical="center"/>
    </xf>
    <xf numFmtId="169" fontId="11" fillId="0" borderId="0" xfId="6" applyFont="1" applyAlignment="1">
      <alignment vertical="center"/>
    </xf>
    <xf numFmtId="169" fontId="13" fillId="0" borderId="0" xfId="6" applyFont="1" applyAlignment="1">
      <alignment vertical="center"/>
    </xf>
    <xf numFmtId="164" fontId="36" fillId="0" borderId="0" xfId="2" applyFont="1" applyAlignment="1">
      <alignment vertical="center"/>
    </xf>
    <xf numFmtId="164" fontId="8" fillId="0" borderId="2" xfId="2" applyFont="1" applyBorder="1" applyAlignment="1">
      <alignment vertical="center"/>
    </xf>
    <xf numFmtId="164" fontId="38" fillId="0" borderId="0" xfId="2" applyFont="1" applyBorder="1" applyAlignment="1">
      <alignment vertical="center"/>
    </xf>
    <xf numFmtId="0" fontId="40" fillId="0" borderId="0" xfId="1" applyFont="1" applyAlignment="1">
      <alignment horizontal="center" vertical="center"/>
    </xf>
    <xf numFmtId="0" fontId="41" fillId="0" borderId="0" xfId="1" applyFont="1" applyAlignment="1">
      <alignment horizontal="right" vertical="center"/>
    </xf>
    <xf numFmtId="0" fontId="40" fillId="0" borderId="0" xfId="1" applyFont="1" applyAlignment="1">
      <alignment horizontal="right" vertical="center"/>
    </xf>
    <xf numFmtId="0" fontId="32" fillId="0" borderId="0" xfId="1" applyFont="1" applyAlignment="1">
      <alignment horizontal="center" vertical="center"/>
    </xf>
    <xf numFmtId="0" fontId="42" fillId="0" borderId="0" xfId="1" applyFont="1" applyAlignment="1">
      <alignment horizontal="right" vertical="center"/>
    </xf>
    <xf numFmtId="0" fontId="32" fillId="0" borderId="0" xfId="1" applyFont="1" applyAlignment="1">
      <alignment horizontal="right" vertical="center"/>
    </xf>
    <xf numFmtId="0" fontId="28" fillId="0" borderId="0" xfId="1" applyFont="1" applyAlignment="1">
      <alignment vertical="center"/>
    </xf>
    <xf numFmtId="3" fontId="11" fillId="0" borderId="0" xfId="1" applyNumberFormat="1" applyFont="1" applyAlignment="1">
      <alignment horizontal="right" vertical="center"/>
    </xf>
    <xf numFmtId="164" fontId="36" fillId="8" borderId="0" xfId="2" applyFont="1" applyFill="1" applyBorder="1" applyAlignment="1">
      <alignment vertical="center"/>
    </xf>
    <xf numFmtId="164" fontId="36" fillId="8" borderId="0" xfId="2" applyFont="1" applyFill="1" applyBorder="1" applyAlignment="1">
      <alignment vertical="center" wrapText="1"/>
    </xf>
    <xf numFmtId="0" fontId="42" fillId="0" borderId="0" xfId="1" applyFont="1" applyAlignment="1">
      <alignment horizontal="right" vertical="center" wrapText="1"/>
    </xf>
    <xf numFmtId="0" fontId="31" fillId="0" borderId="0" xfId="1" applyFont="1" applyAlignment="1">
      <alignment horizontal="right" vertical="center" wrapText="1"/>
    </xf>
    <xf numFmtId="0" fontId="31" fillId="0" borderId="0" xfId="1" applyFont="1" applyAlignment="1">
      <alignment horizontal="left" vertical="center" wrapText="1"/>
    </xf>
    <xf numFmtId="164" fontId="21" fillId="8" borderId="0" xfId="2" applyFont="1" applyFill="1" applyAlignment="1">
      <alignment vertical="center"/>
    </xf>
    <xf numFmtId="3" fontId="13" fillId="0" borderId="0" xfId="1" applyNumberFormat="1" applyFont="1" applyAlignment="1">
      <alignment horizontal="right" vertical="center"/>
    </xf>
    <xf numFmtId="166" fontId="43" fillId="0" borderId="0" xfId="1" applyNumberFormat="1" applyFont="1" applyAlignment="1">
      <alignment horizontal="right" vertical="center"/>
    </xf>
    <xf numFmtId="0" fontId="29" fillId="0" borderId="0" xfId="1" applyFont="1" applyAlignment="1">
      <alignment horizontal="right" vertical="center" wrapText="1"/>
    </xf>
    <xf numFmtId="0" fontId="29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164" fontId="38" fillId="0" borderId="0" xfId="2" applyFont="1" applyAlignment="1">
      <alignment vertical="center" wrapText="1"/>
    </xf>
    <xf numFmtId="166" fontId="42" fillId="0" borderId="0" xfId="1" applyNumberFormat="1" applyFont="1" applyAlignment="1">
      <alignment horizontal="right" vertical="center"/>
    </xf>
    <xf numFmtId="0" fontId="32" fillId="0" borderId="0" xfId="1" applyFont="1" applyAlignment="1">
      <alignment horizontal="left" vertical="center" wrapText="1"/>
    </xf>
    <xf numFmtId="3" fontId="11" fillId="0" borderId="0" xfId="2" applyNumberFormat="1" applyFont="1" applyAlignment="1">
      <alignment horizontal="right" vertical="center"/>
    </xf>
    <xf numFmtId="166" fontId="32" fillId="0" borderId="0" xfId="1" applyNumberFormat="1" applyFont="1" applyAlignment="1">
      <alignment vertical="center"/>
    </xf>
    <xf numFmtId="0" fontId="31" fillId="0" borderId="0" xfId="1" applyFont="1" applyAlignment="1">
      <alignment vertical="center"/>
    </xf>
    <xf numFmtId="0" fontId="3" fillId="0" borderId="0" xfId="7" applyFont="1" applyAlignment="1">
      <alignment vertical="center"/>
    </xf>
    <xf numFmtId="0" fontId="3" fillId="0" borderId="0" xfId="7" applyFont="1" applyAlignment="1">
      <alignment horizontal="center" vertical="center"/>
    </xf>
    <xf numFmtId="0" fontId="36" fillId="0" borderId="0" xfId="7" applyFont="1" applyAlignment="1">
      <alignment horizontal="left" vertical="center"/>
    </xf>
    <xf numFmtId="0" fontId="7" fillId="0" borderId="0" xfId="7" applyFont="1" applyAlignment="1">
      <alignment vertical="center"/>
    </xf>
    <xf numFmtId="0" fontId="21" fillId="0" borderId="0" xfId="7" applyFont="1" applyAlignment="1">
      <alignment horizontal="right" vertical="center"/>
    </xf>
    <xf numFmtId="49" fontId="6" fillId="0" borderId="0" xfId="7" applyNumberFormat="1" applyFont="1" applyAlignment="1">
      <alignment vertical="center"/>
    </xf>
    <xf numFmtId="0" fontId="21" fillId="0" borderId="0" xfId="7" applyFont="1" applyAlignment="1">
      <alignment vertical="center"/>
    </xf>
    <xf numFmtId="0" fontId="44" fillId="0" borderId="0" xfId="7" applyFont="1" applyAlignment="1">
      <alignment horizontal="left" vertical="center"/>
    </xf>
    <xf numFmtId="49" fontId="6" fillId="0" borderId="0" xfId="7" applyNumberFormat="1" applyFont="1" applyAlignment="1">
      <alignment horizontal="right" vertical="center"/>
    </xf>
    <xf numFmtId="0" fontId="21" fillId="0" borderId="0" xfId="7" applyFont="1" applyAlignment="1">
      <alignment vertical="center"/>
    </xf>
    <xf numFmtId="0" fontId="33" fillId="0" borderId="0" xfId="7" applyFont="1" applyAlignment="1">
      <alignment vertical="center"/>
    </xf>
    <xf numFmtId="0" fontId="5" fillId="0" borderId="0" xfId="7" applyFont="1" applyAlignment="1">
      <alignment horizontal="center" vertical="center" wrapText="1"/>
    </xf>
    <xf numFmtId="0" fontId="34" fillId="0" borderId="0" xfId="7" applyFont="1" applyAlignment="1">
      <alignment horizontal="center" vertical="center"/>
    </xf>
    <xf numFmtId="0" fontId="44" fillId="0" borderId="0" xfId="7" applyFont="1" applyAlignment="1">
      <alignment horizontal="center" vertical="center"/>
    </xf>
    <xf numFmtId="0" fontId="45" fillId="0" borderId="0" xfId="7" applyFont="1" applyAlignment="1">
      <alignment horizontal="center" vertical="center"/>
    </xf>
    <xf numFmtId="0" fontId="36" fillId="0" borderId="0" xfId="7" applyFont="1" applyAlignment="1">
      <alignment horizontal="center" vertical="center"/>
    </xf>
    <xf numFmtId="0" fontId="33" fillId="0" borderId="0" xfId="7" applyFont="1" applyAlignment="1">
      <alignment horizontal="center" vertical="center"/>
    </xf>
    <xf numFmtId="0" fontId="13" fillId="0" borderId="0" xfId="7" applyFont="1" applyAlignment="1">
      <alignment vertical="center"/>
    </xf>
    <xf numFmtId="164" fontId="12" fillId="0" borderId="0" xfId="8" applyFont="1" applyAlignment="1">
      <alignment vertical="center"/>
    </xf>
    <xf numFmtId="0" fontId="13" fillId="0" borderId="0" xfId="7" applyFont="1" applyAlignment="1">
      <alignment horizontal="center" vertical="center"/>
    </xf>
    <xf numFmtId="0" fontId="11" fillId="0" borderId="0" xfId="7" applyFont="1" applyAlignment="1">
      <alignment vertical="center"/>
    </xf>
    <xf numFmtId="0" fontId="3" fillId="0" borderId="0" xfId="7" applyFont="1" applyAlignment="1">
      <alignment horizontal="center" vertical="center"/>
    </xf>
    <xf numFmtId="0" fontId="11" fillId="0" borderId="0" xfId="7" applyFont="1" applyAlignment="1">
      <alignment horizontal="right" vertical="center"/>
    </xf>
    <xf numFmtId="49" fontId="46" fillId="0" borderId="0" xfId="7" applyNumberFormat="1" applyFont="1" applyAlignment="1">
      <alignment horizontal="left" vertical="center"/>
    </xf>
    <xf numFmtId="0" fontId="11" fillId="0" borderId="0" xfId="7" applyFont="1" applyAlignment="1">
      <alignment horizontal="left" vertical="center"/>
    </xf>
    <xf numFmtId="0" fontId="19" fillId="2" borderId="0" xfId="7" applyFont="1" applyFill="1" applyAlignment="1">
      <alignment horizontal="left" vertical="center"/>
    </xf>
    <xf numFmtId="0" fontId="15" fillId="2" borderId="0" xfId="7" applyFont="1" applyFill="1" applyAlignment="1">
      <alignment horizontal="center" vertical="center"/>
    </xf>
    <xf numFmtId="0" fontId="18" fillId="3" borderId="0" xfId="7" applyFont="1" applyFill="1" applyAlignment="1">
      <alignment vertical="center"/>
    </xf>
    <xf numFmtId="167" fontId="17" fillId="3" borderId="0" xfId="8" applyNumberFormat="1" applyFont="1" applyFill="1" applyAlignment="1">
      <alignment vertical="center"/>
    </xf>
    <xf numFmtId="167" fontId="17" fillId="3" borderId="0" xfId="8" applyNumberFormat="1" applyFont="1" applyFill="1" applyAlignment="1">
      <alignment horizontal="left" vertical="center"/>
    </xf>
    <xf numFmtId="0" fontId="19" fillId="3" borderId="0" xfId="7" applyFont="1" applyFill="1" applyAlignment="1">
      <alignment horizontal="left" vertical="center"/>
    </xf>
    <xf numFmtId="0" fontId="20" fillId="0" borderId="0" xfId="7" applyFont="1" applyAlignment="1">
      <alignment horizontal="right" vertical="center"/>
    </xf>
    <xf numFmtId="0" fontId="20" fillId="0" borderId="0" xfId="7" applyFont="1" applyAlignment="1">
      <alignment horizontal="left" vertical="center"/>
    </xf>
    <xf numFmtId="2" fontId="42" fillId="0" borderId="0" xfId="8" applyNumberFormat="1" applyFont="1" applyBorder="1" applyAlignment="1">
      <alignment horizontal="left" vertical="center"/>
    </xf>
    <xf numFmtId="0" fontId="17" fillId="4" borderId="0" xfId="7" applyFont="1" applyFill="1" applyAlignment="1">
      <alignment horizontal="left" vertical="center"/>
    </xf>
    <xf numFmtId="0" fontId="17" fillId="4" borderId="0" xfId="7" applyFont="1" applyFill="1" applyAlignment="1">
      <alignment vertical="center"/>
    </xf>
    <xf numFmtId="0" fontId="18" fillId="4" borderId="0" xfId="7" applyFont="1" applyFill="1" applyAlignment="1">
      <alignment horizontal="left" vertical="center"/>
    </xf>
    <xf numFmtId="0" fontId="17" fillId="5" borderId="0" xfId="7" applyFont="1" applyFill="1" applyAlignment="1">
      <alignment vertical="center"/>
    </xf>
    <xf numFmtId="2" fontId="18" fillId="5" borderId="0" xfId="8" applyNumberFormat="1" applyFont="1" applyFill="1" applyBorder="1" applyAlignment="1">
      <alignment horizontal="center" vertical="center"/>
    </xf>
    <xf numFmtId="0" fontId="19" fillId="5" borderId="0" xfId="7" applyFont="1" applyFill="1" applyAlignment="1">
      <alignment vertical="center"/>
    </xf>
    <xf numFmtId="0" fontId="11" fillId="0" borderId="0" xfId="7" quotePrefix="1" applyFont="1" applyAlignment="1">
      <alignment horizontal="left" vertical="center" wrapText="1"/>
    </xf>
    <xf numFmtId="0" fontId="11" fillId="0" borderId="0" xfId="7" applyFont="1" applyAlignment="1">
      <alignment horizontal="left" vertical="center" wrapText="1"/>
    </xf>
    <xf numFmtId="3" fontId="11" fillId="0" borderId="0" xfId="7" applyNumberFormat="1" applyFont="1" applyAlignment="1">
      <alignment horizontal="right" vertical="center"/>
    </xf>
    <xf numFmtId="0" fontId="20" fillId="0" borderId="0" xfId="7" quotePrefix="1" applyFont="1" applyAlignment="1">
      <alignment horizontal="left" vertical="center" wrapText="1"/>
    </xf>
    <xf numFmtId="0" fontId="20" fillId="0" borderId="0" xfId="7" applyFont="1" applyAlignment="1">
      <alignment horizontal="left" vertical="center" wrapText="1"/>
    </xf>
    <xf numFmtId="165" fontId="11" fillId="0" borderId="0" xfId="9" applyNumberFormat="1" applyFont="1" applyFill="1" applyAlignment="1">
      <alignment vertical="center"/>
    </xf>
    <xf numFmtId="0" fontId="11" fillId="0" borderId="0" xfId="7" applyFont="1" applyAlignment="1">
      <alignment horizontal="center" vertical="center" wrapText="1"/>
    </xf>
    <xf numFmtId="0" fontId="20" fillId="0" borderId="0" xfId="7" applyFont="1" applyAlignment="1">
      <alignment horizontal="center" vertical="center" wrapText="1"/>
    </xf>
    <xf numFmtId="3" fontId="13" fillId="0" borderId="0" xfId="7" applyNumberFormat="1" applyFont="1" applyAlignment="1">
      <alignment horizontal="left" vertical="center"/>
    </xf>
    <xf numFmtId="3" fontId="36" fillId="0" borderId="0" xfId="7" applyNumberFormat="1" applyFont="1" applyAlignment="1">
      <alignment horizontal="left" vertical="center"/>
    </xf>
    <xf numFmtId="3" fontId="13" fillId="0" borderId="0" xfId="7" applyNumberFormat="1" applyFont="1" applyAlignment="1">
      <alignment horizontal="right" vertical="center"/>
    </xf>
    <xf numFmtId="0" fontId="13" fillId="0" borderId="0" xfId="7" applyFont="1" applyAlignment="1">
      <alignment horizontal="right" vertical="center"/>
    </xf>
    <xf numFmtId="3" fontId="45" fillId="0" borderId="0" xfId="7" applyNumberFormat="1" applyFont="1" applyAlignment="1">
      <alignment horizontal="left" vertical="center"/>
    </xf>
    <xf numFmtId="3" fontId="13" fillId="0" borderId="0" xfId="7" applyNumberFormat="1" applyFont="1" applyAlignment="1">
      <alignment vertical="center"/>
    </xf>
    <xf numFmtId="0" fontId="13" fillId="0" borderId="0" xfId="7" applyFont="1" applyAlignment="1">
      <alignment horizontal="center" vertical="center" wrapText="1"/>
    </xf>
    <xf numFmtId="164" fontId="25" fillId="0" borderId="0" xfId="8" applyFont="1" applyFill="1" applyAlignment="1">
      <alignment horizontal="right" vertical="center"/>
    </xf>
    <xf numFmtId="0" fontId="22" fillId="0" borderId="0" xfId="7" applyFont="1" applyAlignment="1">
      <alignment horizontal="center" vertical="center" wrapText="1"/>
    </xf>
    <xf numFmtId="3" fontId="11" fillId="0" borderId="0" xfId="0" applyNumberFormat="1" applyFont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3" fontId="22" fillId="0" borderId="0" xfId="7" applyNumberFormat="1" applyFont="1" applyAlignment="1">
      <alignment horizontal="left" vertical="center"/>
    </xf>
    <xf numFmtId="0" fontId="13" fillId="0" borderId="0" xfId="7" applyFont="1" applyBorder="1" applyAlignment="1">
      <alignment horizontal="center" vertical="center" wrapText="1"/>
    </xf>
    <xf numFmtId="0" fontId="13" fillId="0" borderId="1" xfId="7" applyFont="1" applyBorder="1" applyAlignment="1">
      <alignment vertical="center" wrapText="1"/>
    </xf>
    <xf numFmtId="0" fontId="13" fillId="0" borderId="0" xfId="7" applyFont="1" applyBorder="1" applyAlignment="1">
      <alignment vertical="center" wrapText="1"/>
    </xf>
    <xf numFmtId="0" fontId="22" fillId="0" borderId="0" xfId="7" applyFont="1" applyBorder="1" applyAlignment="1">
      <alignment horizontal="center" vertical="center" wrapText="1"/>
    </xf>
    <xf numFmtId="0" fontId="13" fillId="0" borderId="2" xfId="7" applyFont="1" applyBorder="1" applyAlignment="1">
      <alignment horizontal="center" vertical="center" wrapText="1"/>
    </xf>
    <xf numFmtId="0" fontId="13" fillId="0" borderId="2" xfId="7" applyFont="1" applyBorder="1" applyAlignment="1">
      <alignment vertical="center"/>
    </xf>
    <xf numFmtId="0" fontId="13" fillId="0" borderId="8" xfId="7" applyFont="1" applyBorder="1" applyAlignment="1">
      <alignment horizontal="center" vertical="center" wrapText="1"/>
    </xf>
    <xf numFmtId="3" fontId="13" fillId="0" borderId="0" xfId="7" applyNumberFormat="1" applyFont="1" applyBorder="1" applyAlignment="1">
      <alignment horizontal="right" vertical="center"/>
    </xf>
    <xf numFmtId="3" fontId="13" fillId="0" borderId="8" xfId="7" applyNumberFormat="1" applyFont="1" applyBorder="1" applyAlignment="1">
      <alignment horizontal="right" vertical="center"/>
    </xf>
    <xf numFmtId="0" fontId="22" fillId="0" borderId="8" xfId="7" applyFont="1" applyBorder="1" applyAlignment="1">
      <alignment horizontal="center" vertical="center" wrapText="1"/>
    </xf>
    <xf numFmtId="0" fontId="13" fillId="0" borderId="0" xfId="7" applyFont="1" applyBorder="1" applyAlignment="1">
      <alignment vertical="center"/>
    </xf>
    <xf numFmtId="0" fontId="13" fillId="0" borderId="1" xfId="7" applyFont="1" applyBorder="1" applyAlignment="1">
      <alignment vertical="center"/>
    </xf>
    <xf numFmtId="0" fontId="13" fillId="0" borderId="0" xfId="7" applyFont="1" applyBorder="1" applyAlignment="1">
      <alignment horizontal="center" vertical="center" wrapText="1"/>
    </xf>
    <xf numFmtId="0" fontId="13" fillId="0" borderId="1" xfId="7" applyFont="1" applyBorder="1" applyAlignment="1">
      <alignment horizontal="center" vertical="center" wrapText="1"/>
    </xf>
    <xf numFmtId="0" fontId="22" fillId="0" borderId="1" xfId="7" applyFont="1" applyBorder="1" applyAlignment="1">
      <alignment horizontal="center" vertical="center" wrapText="1"/>
    </xf>
    <xf numFmtId="0" fontId="13" fillId="0" borderId="8" xfId="7" applyFont="1" applyBorder="1" applyAlignment="1">
      <alignment vertical="center"/>
    </xf>
    <xf numFmtId="0" fontId="13" fillId="0" borderId="8" xfId="7" applyFont="1" applyBorder="1" applyAlignment="1">
      <alignment horizontal="center" vertical="center" wrapText="1"/>
    </xf>
    <xf numFmtId="0" fontId="13" fillId="0" borderId="0" xfId="7" applyFont="1" applyAlignment="1">
      <alignment horizontal="center" vertical="center" wrapText="1"/>
    </xf>
    <xf numFmtId="0" fontId="22" fillId="0" borderId="0" xfId="7" applyFont="1" applyBorder="1" applyAlignment="1">
      <alignment horizontal="center" vertical="center" wrapText="1"/>
    </xf>
    <xf numFmtId="0" fontId="22" fillId="0" borderId="0" xfId="7" applyFont="1" applyAlignment="1">
      <alignment horizontal="center" vertical="center" wrapText="1"/>
    </xf>
    <xf numFmtId="0" fontId="22" fillId="0" borderId="0" xfId="7" applyFont="1" applyAlignment="1">
      <alignment horizontal="right" vertical="center"/>
    </xf>
    <xf numFmtId="0" fontId="22" fillId="0" borderId="0" xfId="7" applyFont="1" applyAlignment="1">
      <alignment vertical="center"/>
    </xf>
    <xf numFmtId="0" fontId="3" fillId="0" borderId="0" xfId="7" applyFont="1" applyAlignment="1">
      <alignment horizontal="right" vertical="center"/>
    </xf>
    <xf numFmtId="170" fontId="12" fillId="0" borderId="0" xfId="8" applyNumberFormat="1" applyFont="1" applyAlignment="1">
      <alignment horizontal="right" vertical="center"/>
    </xf>
    <xf numFmtId="164" fontId="17" fillId="3" borderId="0" xfId="8" applyFont="1" applyFill="1" applyAlignment="1">
      <alignment vertical="center"/>
    </xf>
    <xf numFmtId="164" fontId="17" fillId="3" borderId="0" xfId="8" applyFont="1" applyFill="1" applyAlignment="1">
      <alignment horizontal="left" vertical="center"/>
    </xf>
    <xf numFmtId="2" fontId="17" fillId="5" borderId="0" xfId="8" applyNumberFormat="1" applyFont="1" applyFill="1" applyBorder="1" applyAlignment="1">
      <alignment horizontal="center" vertical="center"/>
    </xf>
    <xf numFmtId="3" fontId="11" fillId="0" borderId="0" xfId="7" applyNumberFormat="1" applyFont="1" applyFill="1" applyAlignment="1">
      <alignment horizontal="right" vertical="center"/>
    </xf>
    <xf numFmtId="164" fontId="11" fillId="0" borderId="0" xfId="8" applyFont="1" applyFill="1" applyAlignment="1">
      <alignment vertical="center"/>
    </xf>
    <xf numFmtId="170" fontId="12" fillId="0" borderId="0" xfId="8" applyNumberFormat="1" applyFont="1" applyFill="1" applyAlignment="1">
      <alignment horizontal="right" vertical="center"/>
    </xf>
    <xf numFmtId="3" fontId="11" fillId="0" borderId="0" xfId="7" applyNumberFormat="1" applyFont="1" applyAlignment="1">
      <alignment vertical="center"/>
    </xf>
    <xf numFmtId="49" fontId="13" fillId="0" borderId="0" xfId="7" applyNumberFormat="1" applyFont="1" applyAlignment="1">
      <alignment vertical="center"/>
    </xf>
    <xf numFmtId="3" fontId="13" fillId="0" borderId="0" xfId="7" applyNumberFormat="1" applyFont="1" applyAlignment="1">
      <alignment horizontal="left" vertical="center"/>
    </xf>
    <xf numFmtId="3" fontId="36" fillId="0" borderId="0" xfId="7" applyNumberFormat="1" applyFont="1" applyAlignment="1">
      <alignment horizontal="right" vertical="center"/>
    </xf>
    <xf numFmtId="3" fontId="11" fillId="0" borderId="0" xfId="0" applyNumberFormat="1" applyFont="1" applyAlignment="1">
      <alignment vertical="center"/>
    </xf>
    <xf numFmtId="3" fontId="36" fillId="0" borderId="0" xfId="0" applyNumberFormat="1" applyFont="1" applyAlignment="1">
      <alignment horizontal="right" vertical="center"/>
    </xf>
    <xf numFmtId="164" fontId="11" fillId="0" borderId="2" xfId="8" applyFont="1" applyFill="1" applyBorder="1" applyAlignment="1">
      <alignment vertical="center"/>
    </xf>
    <xf numFmtId="3" fontId="11" fillId="0" borderId="8" xfId="7" applyNumberFormat="1" applyFont="1" applyBorder="1" applyAlignment="1">
      <alignment horizontal="right" vertical="center"/>
    </xf>
    <xf numFmtId="3" fontId="11" fillId="0" borderId="0" xfId="7" applyNumberFormat="1" applyFont="1" applyBorder="1" applyAlignment="1">
      <alignment horizontal="right" vertical="center"/>
    </xf>
    <xf numFmtId="0" fontId="13" fillId="0" borderId="1" xfId="7" applyFont="1" applyBorder="1" applyAlignment="1">
      <alignment horizontal="center" vertical="center" wrapText="1"/>
    </xf>
    <xf numFmtId="0" fontId="4" fillId="0" borderId="0" xfId="7" applyFont="1" applyAlignment="1">
      <alignment vertical="center"/>
    </xf>
    <xf numFmtId="0" fontId="29" fillId="0" borderId="0" xfId="7" applyFont="1" applyAlignment="1">
      <alignment horizontal="center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right" vertical="center"/>
    </xf>
    <xf numFmtId="0" fontId="47" fillId="0" borderId="0" xfId="10" applyFont="1" applyAlignment="1">
      <alignment vertical="center"/>
    </xf>
    <xf numFmtId="164" fontId="48" fillId="0" borderId="0" xfId="11" applyFont="1" applyAlignment="1">
      <alignment vertical="center"/>
    </xf>
    <xf numFmtId="0" fontId="47" fillId="0" borderId="0" xfId="10" applyFont="1" applyAlignment="1">
      <alignment horizontal="center" vertical="center"/>
    </xf>
    <xf numFmtId="0" fontId="11" fillId="0" borderId="0" xfId="1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47" fillId="0" borderId="0" xfId="10" applyFont="1" applyAlignment="1">
      <alignment horizontal="center" vertical="center"/>
    </xf>
    <xf numFmtId="0" fontId="19" fillId="3" borderId="0" xfId="10" applyFont="1" applyFill="1" applyAlignment="1">
      <alignment horizontal="left" vertical="center"/>
    </xf>
    <xf numFmtId="0" fontId="19" fillId="2" borderId="0" xfId="10" applyFont="1" applyFill="1" applyAlignment="1">
      <alignment horizontal="left" vertical="center"/>
    </xf>
    <xf numFmtId="0" fontId="15" fillId="2" borderId="0" xfId="10" applyFont="1" applyFill="1" applyAlignment="1">
      <alignment horizontal="center" vertical="center"/>
    </xf>
    <xf numFmtId="0" fontId="18" fillId="3" borderId="0" xfId="10" applyFont="1" applyFill="1" applyAlignment="1">
      <alignment vertical="center"/>
    </xf>
    <xf numFmtId="167" fontId="17" fillId="3" borderId="0" xfId="11" applyNumberFormat="1" applyFont="1" applyFill="1" applyAlignment="1">
      <alignment vertical="center"/>
    </xf>
    <xf numFmtId="167" fontId="17" fillId="3" borderId="0" xfId="11" applyNumberFormat="1" applyFont="1" applyFill="1" applyAlignment="1">
      <alignment horizontal="left" vertical="center"/>
    </xf>
    <xf numFmtId="0" fontId="11" fillId="0" borderId="0" xfId="10" applyFont="1" applyAlignment="1">
      <alignment horizontal="right" vertical="center"/>
    </xf>
    <xf numFmtId="0" fontId="11" fillId="0" borderId="0" xfId="10" applyFont="1" applyAlignment="1">
      <alignment horizontal="left" vertical="center"/>
    </xf>
    <xf numFmtId="0" fontId="20" fillId="0" borderId="0" xfId="10" applyFont="1" applyAlignment="1">
      <alignment horizontal="left" vertical="center"/>
    </xf>
    <xf numFmtId="167" fontId="11" fillId="0" borderId="0" xfId="11" applyNumberFormat="1" applyFont="1" applyBorder="1" applyAlignment="1">
      <alignment horizontal="center" vertical="center"/>
    </xf>
    <xf numFmtId="0" fontId="19" fillId="5" borderId="0" xfId="10" applyFont="1" applyFill="1" applyAlignment="1">
      <alignment vertical="center"/>
    </xf>
    <xf numFmtId="0" fontId="17" fillId="4" borderId="0" xfId="10" applyFont="1" applyFill="1" applyAlignment="1">
      <alignment vertical="center"/>
    </xf>
    <xf numFmtId="0" fontId="18" fillId="4" borderId="0" xfId="10" applyFont="1" applyFill="1" applyAlignment="1">
      <alignment horizontal="left" vertical="center"/>
    </xf>
    <xf numFmtId="0" fontId="17" fillId="5" borderId="0" xfId="10" applyFont="1" applyFill="1" applyAlignment="1">
      <alignment vertical="center"/>
    </xf>
    <xf numFmtId="2" fontId="17" fillId="5" borderId="0" xfId="11" applyNumberFormat="1" applyFont="1" applyFill="1" applyBorder="1" applyAlignment="1">
      <alignment horizontal="center" vertical="center"/>
    </xf>
    <xf numFmtId="0" fontId="13" fillId="0" borderId="0" xfId="10" applyFont="1" applyAlignment="1">
      <alignment vertical="center"/>
    </xf>
    <xf numFmtId="3" fontId="11" fillId="0" borderId="0" xfId="10" applyNumberFormat="1" applyFont="1" applyAlignment="1">
      <alignment horizontal="right" vertical="center"/>
    </xf>
    <xf numFmtId="0" fontId="20" fillId="0" borderId="0" xfId="10" quotePrefix="1" applyFont="1" applyAlignment="1">
      <alignment horizontal="left" vertical="center" wrapText="1"/>
    </xf>
    <xf numFmtId="3" fontId="11" fillId="0" borderId="0" xfId="10" applyNumberFormat="1" applyFont="1" applyAlignment="1">
      <alignment horizontal="left" vertical="center"/>
    </xf>
    <xf numFmtId="3" fontId="13" fillId="0" borderId="0" xfId="10" applyNumberFormat="1" applyFont="1" applyAlignment="1">
      <alignment vertical="center"/>
    </xf>
    <xf numFmtId="0" fontId="20" fillId="0" borderId="0" xfId="10" applyFont="1" applyAlignment="1">
      <alignment horizontal="center" vertical="center" wrapText="1"/>
    </xf>
    <xf numFmtId="0" fontId="13" fillId="0" borderId="0" xfId="11" applyNumberFormat="1" applyFont="1" applyFill="1" applyAlignment="1">
      <alignment horizontal="center" vertical="center"/>
    </xf>
    <xf numFmtId="165" fontId="11" fillId="0" borderId="0" xfId="12" applyNumberFormat="1" applyFont="1" applyFill="1" applyAlignment="1">
      <alignment vertical="center"/>
    </xf>
    <xf numFmtId="3" fontId="11" fillId="0" borderId="0" xfId="10" applyNumberFormat="1" applyFont="1" applyAlignment="1">
      <alignment vertical="center"/>
    </xf>
    <xf numFmtId="167" fontId="11" fillId="0" borderId="0" xfId="11" applyNumberFormat="1" applyFont="1" applyFill="1" applyAlignment="1">
      <alignment horizontal="center" vertical="center"/>
    </xf>
    <xf numFmtId="167" fontId="13" fillId="0" borderId="0" xfId="11" applyNumberFormat="1" applyFont="1" applyFill="1" applyAlignment="1">
      <alignment horizontal="center" vertical="center"/>
    </xf>
    <xf numFmtId="3" fontId="13" fillId="0" borderId="0" xfId="10" applyNumberFormat="1" applyFont="1" applyAlignment="1">
      <alignment horizontal="right" vertical="center"/>
    </xf>
    <xf numFmtId="3" fontId="45" fillId="0" borderId="0" xfId="10" applyNumberFormat="1" applyFont="1" applyAlignment="1">
      <alignment horizontal="left" vertical="center"/>
    </xf>
    <xf numFmtId="167" fontId="13" fillId="0" borderId="0" xfId="10" applyNumberFormat="1" applyFont="1" applyAlignment="1">
      <alignment vertical="center"/>
    </xf>
    <xf numFmtId="0" fontId="22" fillId="0" borderId="0" xfId="10" applyFont="1" applyAlignment="1">
      <alignment horizontal="center" vertical="center" wrapText="1"/>
    </xf>
    <xf numFmtId="3" fontId="22" fillId="0" borderId="0" xfId="10" applyNumberFormat="1" applyFont="1" applyAlignment="1">
      <alignment horizontal="left" vertical="center"/>
    </xf>
    <xf numFmtId="164" fontId="13" fillId="0" borderId="0" xfId="10" applyNumberFormat="1" applyFont="1" applyAlignment="1">
      <alignment vertical="center"/>
    </xf>
    <xf numFmtId="0" fontId="13" fillId="0" borderId="0" xfId="10" applyFont="1" applyBorder="1" applyAlignment="1">
      <alignment vertical="center" wrapText="1"/>
    </xf>
    <xf numFmtId="0" fontId="13" fillId="0" borderId="1" xfId="10" applyFont="1" applyBorder="1" applyAlignment="1">
      <alignment vertical="center" wrapText="1"/>
    </xf>
    <xf numFmtId="0" fontId="22" fillId="0" borderId="0" xfId="10" applyFont="1" applyBorder="1" applyAlignment="1">
      <alignment horizontal="center" vertical="center" wrapText="1"/>
    </xf>
    <xf numFmtId="0" fontId="13" fillId="0" borderId="2" xfId="10" applyFont="1" applyBorder="1" applyAlignment="1">
      <alignment horizontal="center" vertical="center" wrapText="1"/>
    </xf>
    <xf numFmtId="167" fontId="11" fillId="0" borderId="2" xfId="11" applyNumberFormat="1" applyFont="1" applyFill="1" applyBorder="1" applyAlignment="1">
      <alignment horizontal="center" vertical="center"/>
    </xf>
    <xf numFmtId="167" fontId="13" fillId="0" borderId="2" xfId="11" applyNumberFormat="1" applyFont="1" applyFill="1" applyBorder="1" applyAlignment="1">
      <alignment horizontal="center" vertical="center"/>
    </xf>
    <xf numFmtId="0" fontId="13" fillId="0" borderId="2" xfId="10" applyFont="1" applyBorder="1" applyAlignment="1">
      <alignment vertical="center"/>
    </xf>
    <xf numFmtId="3" fontId="11" fillId="0" borderId="8" xfId="10" applyNumberFormat="1" applyFont="1" applyBorder="1" applyAlignment="1">
      <alignment horizontal="right" vertical="center"/>
    </xf>
    <xf numFmtId="3" fontId="11" fillId="0" borderId="0" xfId="10" applyNumberFormat="1" applyFont="1" applyBorder="1" applyAlignment="1">
      <alignment horizontal="right" vertical="center"/>
    </xf>
    <xf numFmtId="0" fontId="22" fillId="0" borderId="8" xfId="10" applyFont="1" applyBorder="1" applyAlignment="1">
      <alignment horizontal="center" vertical="center" wrapText="1"/>
    </xf>
    <xf numFmtId="3" fontId="13" fillId="0" borderId="0" xfId="10" applyNumberFormat="1" applyFont="1" applyBorder="1" applyAlignment="1">
      <alignment horizontal="right" vertical="center"/>
    </xf>
    <xf numFmtId="0" fontId="13" fillId="0" borderId="0" xfId="10" applyFont="1" applyBorder="1" applyAlignment="1">
      <alignment vertical="center"/>
    </xf>
    <xf numFmtId="0" fontId="13" fillId="0" borderId="1" xfId="10" applyFont="1" applyBorder="1" applyAlignment="1">
      <alignment vertical="center"/>
    </xf>
    <xf numFmtId="0" fontId="13" fillId="0" borderId="1" xfId="10" applyFont="1" applyBorder="1" applyAlignment="1">
      <alignment horizontal="center" vertical="center" wrapText="1"/>
    </xf>
    <xf numFmtId="0" fontId="13" fillId="0" borderId="0" xfId="10" applyFont="1" applyAlignment="1">
      <alignment horizontal="right" vertical="center"/>
    </xf>
    <xf numFmtId="0" fontId="13" fillId="0" borderId="0" xfId="10" applyFont="1" applyAlignment="1">
      <alignment horizontal="right" vertical="center"/>
    </xf>
    <xf numFmtId="0" fontId="22" fillId="0" borderId="0" xfId="10" applyFont="1" applyAlignment="1">
      <alignment vertical="center"/>
    </xf>
    <xf numFmtId="0" fontId="13" fillId="0" borderId="0" xfId="10" applyFont="1" applyAlignment="1">
      <alignment horizontal="center" vertical="center"/>
    </xf>
    <xf numFmtId="0" fontId="3" fillId="0" borderId="0" xfId="7" applyFont="1"/>
    <xf numFmtId="0" fontId="3" fillId="0" borderId="0" xfId="7" applyFont="1" applyAlignment="1">
      <alignment horizontal="right"/>
    </xf>
    <xf numFmtId="164" fontId="3" fillId="0" borderId="0" xfId="8" applyFont="1"/>
    <xf numFmtId="0" fontId="7" fillId="0" borderId="0" xfId="7" applyFont="1"/>
    <xf numFmtId="0" fontId="7" fillId="0" borderId="0" xfId="7" applyFont="1" applyAlignment="1">
      <alignment vertical="center" wrapText="1"/>
    </xf>
    <xf numFmtId="164" fontId="44" fillId="0" borderId="0" xfId="8" applyFont="1" applyFill="1" applyAlignment="1">
      <alignment horizontal="left" vertical="center"/>
    </xf>
    <xf numFmtId="0" fontId="21" fillId="0" borderId="0" xfId="7" applyFont="1"/>
    <xf numFmtId="0" fontId="36" fillId="0" borderId="0" xfId="7" applyFont="1" applyAlignment="1">
      <alignment horizontal="left" vertical="top"/>
    </xf>
    <xf numFmtId="0" fontId="34" fillId="0" borderId="0" xfId="7" applyFont="1" applyAlignment="1">
      <alignment vertical="top"/>
    </xf>
    <xf numFmtId="0" fontId="44" fillId="0" borderId="0" xfId="7" applyFont="1" applyAlignment="1">
      <alignment horizontal="left" vertical="top"/>
    </xf>
    <xf numFmtId="0" fontId="45" fillId="0" borderId="0" xfId="7" applyFont="1" applyAlignment="1">
      <alignment vertical="top"/>
    </xf>
    <xf numFmtId="164" fontId="44" fillId="0" borderId="0" xfId="8" applyFont="1" applyFill="1" applyAlignment="1">
      <alignment horizontal="left" vertical="top"/>
    </xf>
    <xf numFmtId="0" fontId="45" fillId="0" borderId="0" xfId="7" applyFont="1" applyAlignment="1">
      <alignment horizontal="right" vertical="top"/>
    </xf>
    <xf numFmtId="0" fontId="36" fillId="0" borderId="0" xfId="7" applyFont="1" applyAlignment="1">
      <alignment vertical="top"/>
    </xf>
    <xf numFmtId="0" fontId="33" fillId="0" borderId="0" xfId="7" applyFont="1" applyAlignment="1">
      <alignment vertical="top"/>
    </xf>
    <xf numFmtId="0" fontId="47" fillId="0" borderId="0" xfId="7" applyFont="1"/>
    <xf numFmtId="164" fontId="48" fillId="0" borderId="0" xfId="8" applyFont="1"/>
    <xf numFmtId="0" fontId="11" fillId="0" borderId="0" xfId="7" applyFont="1"/>
    <xf numFmtId="164" fontId="19" fillId="3" borderId="0" xfId="8" applyFont="1" applyFill="1" applyAlignment="1">
      <alignment horizontal="left" vertical="center"/>
    </xf>
    <xf numFmtId="0" fontId="20" fillId="0" borderId="0" xfId="7" applyFont="1" applyAlignment="1">
      <alignment horizontal="left" vertical="center" indent="1"/>
    </xf>
    <xf numFmtId="164" fontId="32" fillId="0" borderId="0" xfId="8" applyFont="1" applyBorder="1" applyAlignment="1">
      <alignment horizontal="left" vertical="center" indent="1"/>
    </xf>
    <xf numFmtId="164" fontId="3" fillId="0" borderId="0" xfId="8" applyFont="1" applyBorder="1" applyAlignment="1">
      <alignment vertical="center"/>
    </xf>
    <xf numFmtId="0" fontId="19" fillId="5" borderId="0" xfId="7" applyFont="1" applyFill="1" applyAlignment="1">
      <alignment vertical="top"/>
    </xf>
    <xf numFmtId="0" fontId="18" fillId="4" borderId="1" xfId="7" applyFont="1" applyFill="1" applyBorder="1" applyAlignment="1">
      <alignment horizontal="left" vertical="top"/>
    </xf>
    <xf numFmtId="2" fontId="17" fillId="5" borderId="0" xfId="8" applyNumberFormat="1" applyFont="1" applyFill="1" applyBorder="1" applyAlignment="1">
      <alignment horizontal="center" vertical="top"/>
    </xf>
    <xf numFmtId="164" fontId="19" fillId="5" borderId="0" xfId="7" applyNumberFormat="1" applyFont="1" applyFill="1" applyAlignment="1">
      <alignment vertical="top"/>
    </xf>
    <xf numFmtId="164" fontId="19" fillId="5" borderId="0" xfId="8" applyFont="1" applyFill="1" applyBorder="1" applyAlignment="1">
      <alignment vertical="top"/>
    </xf>
    <xf numFmtId="0" fontId="13" fillId="0" borderId="0" xfId="7" applyFont="1"/>
    <xf numFmtId="0" fontId="20" fillId="0" borderId="0" xfId="7" quotePrefix="1" applyFont="1" applyAlignment="1">
      <alignment horizontal="left" vertical="center" wrapText="1" indent="1"/>
    </xf>
    <xf numFmtId="0" fontId="20" fillId="0" borderId="0" xfId="7" applyFont="1" applyAlignment="1">
      <alignment horizontal="left" vertical="center" wrapText="1" indent="1"/>
    </xf>
    <xf numFmtId="164" fontId="13" fillId="0" borderId="0" xfId="8" applyFont="1" applyFill="1"/>
    <xf numFmtId="0" fontId="13" fillId="0" borderId="0" xfId="7" applyFont="1" applyAlignment="1">
      <alignment horizontal="center" vertical="center"/>
    </xf>
    <xf numFmtId="167" fontId="49" fillId="0" borderId="0" xfId="7" applyNumberFormat="1" applyFont="1" applyAlignment="1">
      <alignment vertical="center"/>
    </xf>
    <xf numFmtId="167" fontId="27" fillId="0" borderId="0" xfId="7" applyNumberFormat="1" applyFont="1" applyAlignment="1">
      <alignment vertical="center"/>
    </xf>
    <xf numFmtId="167" fontId="13" fillId="0" borderId="0" xfId="8" applyNumberFormat="1" applyFont="1" applyFill="1" applyAlignment="1">
      <alignment vertical="center"/>
    </xf>
    <xf numFmtId="3" fontId="45" fillId="0" borderId="0" xfId="7" applyNumberFormat="1" applyFont="1" applyAlignment="1">
      <alignment horizontal="left" vertical="center" indent="2"/>
    </xf>
    <xf numFmtId="3" fontId="13" fillId="0" borderId="0" xfId="7" applyNumberFormat="1" applyFont="1" applyAlignment="1">
      <alignment horizontal="center" vertical="center"/>
    </xf>
    <xf numFmtId="0" fontId="22" fillId="0" borderId="0" xfId="7" applyFont="1" applyAlignment="1">
      <alignment horizontal="center" vertical="top" wrapText="1"/>
    </xf>
    <xf numFmtId="0" fontId="13" fillId="0" borderId="0" xfId="7" applyFont="1" applyAlignment="1">
      <alignment vertical="top"/>
    </xf>
    <xf numFmtId="3" fontId="22" fillId="0" borderId="0" xfId="7" applyNumberFormat="1" applyFont="1" applyAlignment="1">
      <alignment horizontal="left" vertical="center" indent="2"/>
    </xf>
    <xf numFmtId="0" fontId="13" fillId="0" borderId="1" xfId="7" applyFont="1" applyBorder="1" applyAlignment="1">
      <alignment vertical="top"/>
    </xf>
    <xf numFmtId="0" fontId="13" fillId="0" borderId="1" xfId="7" applyFont="1" applyBorder="1" applyAlignment="1">
      <alignment horizontal="center" vertical="top" wrapText="1"/>
    </xf>
    <xf numFmtId="0" fontId="13" fillId="0" borderId="0" xfId="7" applyFont="1" applyBorder="1" applyAlignment="1">
      <alignment horizontal="center" vertical="top" wrapText="1"/>
    </xf>
    <xf numFmtId="0" fontId="13" fillId="0" borderId="1" xfId="7" applyFont="1" applyBorder="1" applyAlignment="1">
      <alignment horizontal="center" vertical="top" wrapText="1"/>
    </xf>
    <xf numFmtId="0" fontId="13" fillId="0" borderId="2" xfId="7" applyFont="1" applyBorder="1" applyAlignment="1">
      <alignment horizontal="center" vertical="top" wrapText="1"/>
    </xf>
    <xf numFmtId="0" fontId="13" fillId="0" borderId="2" xfId="7" applyFont="1" applyBorder="1" applyAlignment="1">
      <alignment horizontal="center" vertical="center"/>
    </xf>
    <xf numFmtId="0" fontId="13" fillId="0" borderId="2" xfId="7" applyFont="1" applyBorder="1" applyAlignment="1">
      <alignment vertical="top"/>
    </xf>
    <xf numFmtId="0" fontId="13" fillId="0" borderId="0" xfId="7" applyFont="1" applyBorder="1" applyAlignment="1">
      <alignment horizontal="center" vertical="top" wrapText="1"/>
    </xf>
    <xf numFmtId="0" fontId="13" fillId="0" borderId="0" xfId="7" applyFont="1" applyBorder="1" applyAlignment="1">
      <alignment horizontal="center" vertical="center"/>
    </xf>
    <xf numFmtId="0" fontId="13" fillId="0" borderId="0" xfId="7" applyFont="1" applyBorder="1"/>
    <xf numFmtId="0" fontId="13" fillId="0" borderId="1" xfId="7" applyFont="1" applyBorder="1"/>
    <xf numFmtId="0" fontId="13" fillId="0" borderId="2" xfId="7" applyFont="1" applyBorder="1"/>
    <xf numFmtId="0" fontId="4" fillId="0" borderId="0" xfId="7" applyFont="1"/>
    <xf numFmtId="0" fontId="29" fillId="0" borderId="0" xfId="7" applyFont="1" applyAlignment="1">
      <alignment horizontal="center"/>
    </xf>
    <xf numFmtId="164" fontId="31" fillId="0" borderId="0" xfId="8" applyFont="1"/>
    <xf numFmtId="164" fontId="50" fillId="0" borderId="0" xfId="8" applyFont="1" applyFill="1" applyAlignment="1">
      <alignment vertical="center"/>
    </xf>
    <xf numFmtId="164" fontId="45" fillId="0" borderId="0" xfId="8" applyFont="1" applyFill="1" applyAlignment="1">
      <alignment vertical="top"/>
    </xf>
    <xf numFmtId="0" fontId="47" fillId="0" borderId="0" xfId="7" applyFont="1" applyAlignment="1">
      <alignment horizontal="center"/>
    </xf>
    <xf numFmtId="164" fontId="17" fillId="5" borderId="0" xfId="8" applyFont="1" applyFill="1" applyBorder="1" applyAlignment="1">
      <alignment horizontal="center" vertical="center"/>
    </xf>
    <xf numFmtId="164" fontId="11" fillId="0" borderId="0" xfId="8" applyFont="1" applyAlignment="1">
      <alignment vertical="center"/>
    </xf>
    <xf numFmtId="3" fontId="11" fillId="9" borderId="0" xfId="7" applyNumberFormat="1" applyFont="1" applyFill="1" applyAlignment="1">
      <alignment horizontal="right" vertical="center"/>
    </xf>
    <xf numFmtId="169" fontId="13" fillId="0" borderId="0" xfId="13" applyFont="1" applyFill="1" applyAlignment="1">
      <alignment vertical="center"/>
    </xf>
    <xf numFmtId="164" fontId="17" fillId="0" borderId="0" xfId="8" applyFont="1" applyAlignment="1">
      <alignment vertical="center"/>
    </xf>
    <xf numFmtId="3" fontId="11" fillId="0" borderId="0" xfId="7" applyNumberFormat="1" applyFont="1" applyFill="1" applyAlignment="1">
      <alignment vertical="center"/>
    </xf>
    <xf numFmtId="3" fontId="13" fillId="0" borderId="0" xfId="7" applyNumberFormat="1" applyFont="1" applyBorder="1" applyAlignment="1">
      <alignment horizontal="left" vertical="center"/>
    </xf>
    <xf numFmtId="164" fontId="11" fillId="0" borderId="2" xfId="8" applyFont="1" applyBorder="1" applyAlignment="1">
      <alignment vertical="center"/>
    </xf>
    <xf numFmtId="0" fontId="13" fillId="0" borderId="7" xfId="7" applyFont="1" applyBorder="1" applyAlignment="1">
      <alignment vertical="center"/>
    </xf>
    <xf numFmtId="0" fontId="13" fillId="0" borderId="9" xfId="7" applyFont="1" applyBorder="1" applyAlignment="1">
      <alignment vertical="center"/>
    </xf>
    <xf numFmtId="0" fontId="13" fillId="0" borderId="10" xfId="7" applyFont="1" applyBorder="1" applyAlignment="1">
      <alignment vertical="center"/>
    </xf>
    <xf numFmtId="164" fontId="22" fillId="0" borderId="2" xfId="8" applyFont="1" applyBorder="1" applyAlignment="1">
      <alignment vertical="center"/>
    </xf>
    <xf numFmtId="0" fontId="13" fillId="0" borderId="11" xfId="7" applyFont="1" applyBorder="1" applyAlignment="1">
      <alignment vertical="center"/>
    </xf>
    <xf numFmtId="0" fontId="29" fillId="0" borderId="0" xfId="7" applyFont="1"/>
    <xf numFmtId="0" fontId="29" fillId="0" borderId="0" xfId="7" applyFont="1" applyAlignment="1">
      <alignment horizontal="right"/>
    </xf>
  </cellXfs>
  <cellStyles count="14">
    <cellStyle name="Comma [0] 2 3" xfId="6" xr:uid="{0ADEC95B-8F4D-4C34-A049-088AD8D642EA}"/>
    <cellStyle name="Comma [0] 3 2" xfId="13" xr:uid="{34C48CA1-1D67-48FA-9937-DE6FB3CCF8A2}"/>
    <cellStyle name="Comma 2 2 2 3 3" xfId="4" xr:uid="{4EDC7A63-0234-449A-9197-6D0DEB2B54D4}"/>
    <cellStyle name="Comma 2 3 3" xfId="2" xr:uid="{5A54C4E4-E31B-4D71-BADC-BFDBB5E4A421}"/>
    <cellStyle name="Comma 5 2" xfId="8" xr:uid="{09CCE3FB-F063-42A8-A421-0F754E4EE37C}"/>
    <cellStyle name="Comma 9" xfId="11" xr:uid="{39515428-C075-4272-AD08-8DD844E69155}"/>
    <cellStyle name="Normal" xfId="0" builtinId="0"/>
    <cellStyle name="Normal 4 3" xfId="1" xr:uid="{964A953A-4159-4EAC-A879-D91640987931}"/>
    <cellStyle name="Normal 5 2" xfId="7" xr:uid="{F7600572-73F4-42EC-B117-CE1B348C814F}"/>
    <cellStyle name="Normal 7" xfId="10" xr:uid="{6DFE1A63-E4CC-440B-84EB-0336F81F1010}"/>
    <cellStyle name="Normal 8" xfId="5" xr:uid="{B6246CB1-C466-49B5-B37B-E6BF061D9904}"/>
    <cellStyle name="Percent 3 3" xfId="3" xr:uid="{B089FDAE-B2AC-42ED-94D5-3358ACB9A014}"/>
    <cellStyle name="Percent 4 2" xfId="9" xr:uid="{FE53DEEB-AA34-404C-B761-87139DB5F0ED}"/>
    <cellStyle name="Percent 5" xfId="12" xr:uid="{57FCD761-68E5-4BE9-B008-E9DC98DE5B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8E327-F645-41F0-A57A-EA8CA060C75A}">
  <dimension ref="B1:W78"/>
  <sheetViews>
    <sheetView tabSelected="1" view="pageBreakPreview" zoomScale="60" zoomScaleNormal="90" workbookViewId="0">
      <pane ySplit="7" topLeftCell="A8" activePane="bottomLeft" state="frozen"/>
      <selection activeCell="F38" sqref="F38"/>
      <selection pane="bottomLeft" activeCell="C15" sqref="C15:F15"/>
    </sheetView>
  </sheetViews>
  <sheetFormatPr defaultColWidth="9.109375" defaultRowHeight="15.6"/>
  <cols>
    <col min="1" max="1" width="1.6640625" style="1" customWidth="1"/>
    <col min="2" max="4" width="5.6640625" style="1" customWidth="1"/>
    <col min="5" max="5" width="3" style="1" customWidth="1"/>
    <col min="6" max="6" width="75.33203125" style="1" customWidth="1"/>
    <col min="7" max="13" width="11.88671875" style="1" customWidth="1"/>
    <col min="14" max="14" width="5.6640625" style="2" customWidth="1"/>
    <col min="15" max="15" width="5.6640625" style="3" customWidth="1"/>
    <col min="16" max="16" width="7.6640625" style="3" customWidth="1"/>
    <col min="17" max="17" width="1.6640625" style="3" customWidth="1"/>
    <col min="18" max="18" width="79.6640625" style="1" customWidth="1"/>
    <col min="19" max="19" width="24.44140625" style="4" customWidth="1"/>
    <col min="20" max="20" width="25.109375" style="5" customWidth="1"/>
    <col min="21" max="21" width="15" style="1" customWidth="1"/>
    <col min="22" max="22" width="36.44140625" style="1" customWidth="1"/>
    <col min="23" max="23" width="10.5546875" style="1" customWidth="1"/>
    <col min="24" max="16384" width="9.109375" style="1"/>
  </cols>
  <sheetData>
    <row r="1" spans="2:22" ht="30" customHeight="1"/>
    <row r="2" spans="2:22" ht="20.100000000000001" customHeight="1">
      <c r="B2" s="6"/>
      <c r="C2" s="6"/>
      <c r="D2" s="6"/>
      <c r="E2" s="6"/>
      <c r="F2" s="6"/>
      <c r="G2" s="7"/>
      <c r="H2" s="8"/>
      <c r="I2" s="9"/>
      <c r="J2" s="10"/>
      <c r="K2" s="10"/>
      <c r="L2" s="10"/>
      <c r="M2" s="10"/>
      <c r="N2" s="11"/>
      <c r="O2" s="10"/>
      <c r="P2" s="10"/>
      <c r="Q2" s="10"/>
      <c r="R2" s="10"/>
      <c r="S2" s="12"/>
      <c r="T2" s="13"/>
    </row>
    <row r="3" spans="2:22" ht="51" customHeight="1">
      <c r="B3" s="14" t="s">
        <v>0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5"/>
      <c r="T3" s="4"/>
    </row>
    <row r="4" spans="2:22" ht="20.100000000000001" customHeight="1">
      <c r="G4" s="16"/>
      <c r="H4" s="16"/>
      <c r="I4" s="16"/>
      <c r="J4" s="17"/>
      <c r="K4" s="18"/>
      <c r="L4" s="18"/>
      <c r="M4" s="17"/>
      <c r="N4" s="19"/>
      <c r="O4" s="20"/>
      <c r="P4" s="20"/>
      <c r="Q4" s="20"/>
      <c r="R4" s="21"/>
      <c r="S4" s="22"/>
      <c r="T4" s="23"/>
    </row>
    <row r="5" spans="2:22" s="30" customFormat="1" ht="37.5" customHeight="1">
      <c r="B5" s="24"/>
      <c r="C5" s="24"/>
      <c r="D5" s="24"/>
      <c r="E5" s="24"/>
      <c r="F5" s="24"/>
      <c r="G5" s="25" t="s">
        <v>1</v>
      </c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6"/>
      <c r="T5" s="27"/>
      <c r="U5" s="28"/>
      <c r="V5" s="29"/>
    </row>
    <row r="6" spans="2:22" ht="20.100000000000001" customHeight="1">
      <c r="G6" s="21"/>
      <c r="H6" s="21"/>
      <c r="I6" s="21"/>
      <c r="J6" s="21"/>
      <c r="K6" s="21"/>
      <c r="L6" s="21"/>
      <c r="M6" s="21"/>
      <c r="N6" s="31"/>
      <c r="O6" s="20"/>
      <c r="P6" s="20"/>
      <c r="Q6" s="20"/>
      <c r="R6" s="32"/>
      <c r="S6" s="22"/>
      <c r="T6" s="22"/>
      <c r="V6" s="33"/>
    </row>
    <row r="7" spans="2:22" s="40" customFormat="1" ht="24.9" customHeight="1">
      <c r="B7" s="34" t="s">
        <v>2</v>
      </c>
      <c r="C7" s="34"/>
      <c r="D7" s="34"/>
      <c r="E7" s="34"/>
      <c r="F7" s="34"/>
      <c r="G7" s="35">
        <v>2017</v>
      </c>
      <c r="H7" s="35">
        <v>2018</v>
      </c>
      <c r="I7" s="35">
        <v>2019</v>
      </c>
      <c r="J7" s="35">
        <v>2020</v>
      </c>
      <c r="K7" s="35">
        <v>2021</v>
      </c>
      <c r="L7" s="35">
        <v>2022</v>
      </c>
      <c r="M7" s="35">
        <v>2023</v>
      </c>
      <c r="N7" s="36" t="s">
        <v>3</v>
      </c>
      <c r="O7" s="35"/>
      <c r="P7" s="35"/>
      <c r="Q7" s="35"/>
      <c r="R7" s="35"/>
      <c r="S7" s="37"/>
      <c r="T7" s="38"/>
      <c r="U7" s="39"/>
      <c r="V7" s="39"/>
    </row>
    <row r="8" spans="2:22" s="21" customFormat="1" ht="20.100000000000001" customHeight="1">
      <c r="B8" s="20"/>
      <c r="E8" s="41"/>
      <c r="F8" s="41"/>
      <c r="N8" s="31"/>
      <c r="Q8" s="41"/>
      <c r="R8" s="41"/>
      <c r="S8" s="42"/>
      <c r="T8" s="43"/>
      <c r="U8" s="16"/>
    </row>
    <row r="9" spans="2:22" s="21" customFormat="1" ht="23.1" customHeight="1">
      <c r="B9" s="44" t="s">
        <v>4</v>
      </c>
      <c r="C9" s="44"/>
      <c r="D9" s="44"/>
      <c r="E9" s="45"/>
      <c r="F9" s="45"/>
      <c r="G9" s="46">
        <f t="shared" ref="G9" si="0">G11+G13+G15+G27+G29</f>
        <v>2180</v>
      </c>
      <c r="H9" s="46">
        <f>H11+H13+H15+H27+H29</f>
        <v>2217</v>
      </c>
      <c r="I9" s="46">
        <f>I11+I13+I15+I27+I29</f>
        <v>2238</v>
      </c>
      <c r="J9" s="46">
        <f>J11+J13+J15+J27+J29</f>
        <v>2278</v>
      </c>
      <c r="K9" s="46">
        <f>K11+K13+K15+K27+K29</f>
        <v>2328</v>
      </c>
      <c r="L9" s="46">
        <v>2360</v>
      </c>
      <c r="M9" s="46">
        <v>2404</v>
      </c>
      <c r="N9" s="47" t="s">
        <v>5</v>
      </c>
      <c r="O9" s="47"/>
      <c r="P9" s="47"/>
      <c r="Q9" s="45"/>
      <c r="R9" s="45"/>
      <c r="S9" s="43"/>
      <c r="T9" s="43"/>
      <c r="U9" s="48"/>
    </row>
    <row r="10" spans="2:22" s="55" customFormat="1" ht="20.100000000000001" customHeight="1">
      <c r="B10" s="49"/>
      <c r="C10" s="50"/>
      <c r="D10" s="50"/>
      <c r="E10" s="45"/>
      <c r="F10" s="45"/>
      <c r="G10" s="51"/>
      <c r="H10" s="46"/>
      <c r="I10" s="51"/>
      <c r="J10" s="46"/>
      <c r="K10" s="51"/>
      <c r="L10" s="46"/>
      <c r="M10" s="46"/>
      <c r="N10" s="19"/>
      <c r="O10" s="52"/>
      <c r="P10" s="52"/>
      <c r="Q10" s="52"/>
      <c r="R10" s="52"/>
      <c r="S10" s="53"/>
      <c r="T10" s="54"/>
    </row>
    <row r="11" spans="2:22" s="55" customFormat="1" ht="23.1" customHeight="1">
      <c r="B11" s="56" t="s">
        <v>6</v>
      </c>
      <c r="C11" s="57" t="s">
        <v>7</v>
      </c>
      <c r="D11" s="57"/>
      <c r="E11" s="57"/>
      <c r="F11" s="57"/>
      <c r="G11" s="58">
        <v>104</v>
      </c>
      <c r="H11" s="59">
        <v>102</v>
      </c>
      <c r="I11" s="60">
        <v>103</v>
      </c>
      <c r="J11" s="59">
        <v>103</v>
      </c>
      <c r="K11" s="60">
        <v>103</v>
      </c>
      <c r="L11" s="59">
        <v>94</v>
      </c>
      <c r="M11" s="59">
        <v>106</v>
      </c>
      <c r="N11" s="61" t="s">
        <v>6</v>
      </c>
      <c r="O11" s="62" t="s">
        <v>8</v>
      </c>
      <c r="P11" s="62"/>
      <c r="Q11" s="62"/>
      <c r="R11" s="62"/>
      <c r="S11" s="43"/>
      <c r="T11" s="43"/>
      <c r="U11" s="63"/>
      <c r="V11" s="63"/>
    </row>
    <row r="12" spans="2:22" s="55" customFormat="1" ht="20.100000000000001" customHeight="1">
      <c r="B12" s="64"/>
      <c r="C12" s="65"/>
      <c r="D12" s="65"/>
      <c r="E12" s="65"/>
      <c r="F12" s="65"/>
      <c r="G12" s="58"/>
      <c r="H12" s="59"/>
      <c r="I12" s="60"/>
      <c r="J12" s="59"/>
      <c r="K12" s="60"/>
      <c r="L12" s="59"/>
      <c r="M12" s="59"/>
      <c r="N12" s="66"/>
      <c r="O12" s="45"/>
      <c r="P12" s="45"/>
      <c r="Q12" s="45"/>
      <c r="R12" s="45"/>
      <c r="S12" s="67"/>
      <c r="T12" s="67"/>
      <c r="U12" s="63"/>
      <c r="V12" s="63"/>
    </row>
    <row r="13" spans="2:22" s="55" customFormat="1" ht="23.1" customHeight="1">
      <c r="B13" s="68" t="s">
        <v>9</v>
      </c>
      <c r="C13" s="57" t="s">
        <v>10</v>
      </c>
      <c r="D13" s="57"/>
      <c r="E13" s="57"/>
      <c r="F13" s="57"/>
      <c r="G13" s="58">
        <v>68</v>
      </c>
      <c r="H13" s="59">
        <v>67</v>
      </c>
      <c r="I13" s="59">
        <v>67</v>
      </c>
      <c r="J13" s="59">
        <v>67</v>
      </c>
      <c r="K13" s="59">
        <v>67</v>
      </c>
      <c r="L13" s="59">
        <v>69</v>
      </c>
      <c r="M13" s="59">
        <v>79</v>
      </c>
      <c r="N13" s="69" t="s">
        <v>9</v>
      </c>
      <c r="O13" s="62" t="s">
        <v>11</v>
      </c>
      <c r="P13" s="62"/>
      <c r="Q13" s="62"/>
      <c r="R13" s="62"/>
      <c r="S13" s="43"/>
      <c r="T13" s="43"/>
      <c r="U13" s="63"/>
      <c r="V13" s="63"/>
    </row>
    <row r="14" spans="2:22" s="55" customFormat="1" ht="20.100000000000001" customHeight="1">
      <c r="B14" s="64"/>
      <c r="C14" s="65"/>
      <c r="D14" s="65"/>
      <c r="E14" s="65"/>
      <c r="F14" s="65"/>
      <c r="G14" s="58"/>
      <c r="H14" s="59"/>
      <c r="I14" s="59"/>
      <c r="J14" s="59"/>
      <c r="K14" s="59"/>
      <c r="L14" s="59"/>
      <c r="M14" s="59"/>
      <c r="N14" s="66"/>
      <c r="O14" s="45"/>
      <c r="P14" s="45"/>
      <c r="Q14" s="45"/>
      <c r="R14" s="45"/>
      <c r="S14" s="67"/>
      <c r="T14" s="67"/>
      <c r="U14" s="63"/>
      <c r="V14" s="63"/>
    </row>
    <row r="15" spans="2:22" s="55" customFormat="1" ht="23.1" customHeight="1">
      <c r="B15" s="56" t="s">
        <v>12</v>
      </c>
      <c r="C15" s="57" t="s">
        <v>13</v>
      </c>
      <c r="D15" s="57"/>
      <c r="E15" s="57"/>
      <c r="F15" s="57"/>
      <c r="G15" s="58">
        <f t="shared" ref="G15" si="1">G17+G19+G21+G23+G25</f>
        <v>294</v>
      </c>
      <c r="H15" s="58">
        <f>H17+H19+H21+H23+H25</f>
        <v>298</v>
      </c>
      <c r="I15" s="58">
        <f>I17+I19+I21+I23+I25</f>
        <v>297</v>
      </c>
      <c r="J15" s="58">
        <v>307</v>
      </c>
      <c r="K15" s="58">
        <v>309</v>
      </c>
      <c r="L15" s="58">
        <v>329</v>
      </c>
      <c r="M15" s="58">
        <v>308</v>
      </c>
      <c r="N15" s="61" t="s">
        <v>12</v>
      </c>
      <c r="O15" s="62" t="s">
        <v>14</v>
      </c>
      <c r="P15" s="62"/>
      <c r="Q15" s="62"/>
      <c r="R15" s="62"/>
      <c r="S15" s="43"/>
      <c r="T15" s="43"/>
      <c r="U15" s="63"/>
      <c r="V15" s="63"/>
    </row>
    <row r="16" spans="2:22" s="55" customFormat="1" ht="20.100000000000001" customHeight="1">
      <c r="B16" s="64"/>
      <c r="C16" s="65"/>
      <c r="D16" s="65"/>
      <c r="E16" s="65"/>
      <c r="F16" s="65"/>
      <c r="G16" s="58"/>
      <c r="H16" s="58"/>
      <c r="I16" s="58"/>
      <c r="J16" s="58"/>
      <c r="K16" s="58"/>
      <c r="L16" s="58"/>
      <c r="M16" s="58"/>
      <c r="N16" s="66"/>
      <c r="O16" s="52"/>
      <c r="P16" s="52"/>
      <c r="Q16" s="52"/>
      <c r="R16" s="52"/>
      <c r="S16" s="67"/>
      <c r="T16" s="67"/>
      <c r="U16" s="63"/>
      <c r="V16" s="63"/>
    </row>
    <row r="17" spans="2:22" s="55" customFormat="1" ht="23.1" customHeight="1">
      <c r="B17" s="70"/>
      <c r="C17" s="64">
        <v>3.1</v>
      </c>
      <c r="D17" s="71" t="s">
        <v>15</v>
      </c>
      <c r="E17" s="71"/>
      <c r="F17" s="71"/>
      <c r="G17" s="72">
        <v>31</v>
      </c>
      <c r="H17" s="73">
        <v>32</v>
      </c>
      <c r="I17" s="73">
        <v>32</v>
      </c>
      <c r="J17" s="73">
        <v>33</v>
      </c>
      <c r="K17" s="73">
        <v>33</v>
      </c>
      <c r="L17" s="73">
        <v>30</v>
      </c>
      <c r="M17" s="73">
        <v>31</v>
      </c>
      <c r="N17" s="74"/>
      <c r="O17" s="66">
        <v>3.1</v>
      </c>
      <c r="P17" s="65" t="s">
        <v>16</v>
      </c>
      <c r="Q17" s="65"/>
      <c r="R17" s="65"/>
      <c r="S17" s="53"/>
      <c r="T17" s="54"/>
      <c r="U17" s="63"/>
      <c r="V17" s="63"/>
    </row>
    <row r="18" spans="2:22" s="55" customFormat="1" ht="20.100000000000001" customHeight="1">
      <c r="B18" s="70"/>
      <c r="C18" s="64"/>
      <c r="D18" s="65"/>
      <c r="E18" s="65"/>
      <c r="F18" s="65"/>
      <c r="G18" s="72"/>
      <c r="H18" s="73"/>
      <c r="I18" s="73"/>
      <c r="J18" s="73"/>
      <c r="K18" s="73"/>
      <c r="L18" s="73"/>
      <c r="M18" s="73"/>
      <c r="N18" s="74"/>
      <c r="O18" s="66"/>
      <c r="P18" s="52"/>
      <c r="Q18" s="52"/>
      <c r="R18" s="52"/>
      <c r="S18" s="53"/>
      <c r="T18" s="54"/>
      <c r="U18" s="63"/>
      <c r="V18" s="63"/>
    </row>
    <row r="19" spans="2:22" s="55" customFormat="1" ht="23.1" customHeight="1">
      <c r="B19" s="70"/>
      <c r="C19" s="64">
        <v>3.2</v>
      </c>
      <c r="D19" s="71" t="s">
        <v>17</v>
      </c>
      <c r="E19" s="71"/>
      <c r="F19" s="71"/>
      <c r="G19" s="72">
        <v>31</v>
      </c>
      <c r="H19" s="73">
        <v>32</v>
      </c>
      <c r="I19" s="73">
        <v>32</v>
      </c>
      <c r="J19" s="73">
        <v>33</v>
      </c>
      <c r="K19" s="73">
        <v>33</v>
      </c>
      <c r="L19" s="73">
        <v>36</v>
      </c>
      <c r="M19" s="73">
        <v>31</v>
      </c>
      <c r="N19" s="74"/>
      <c r="O19" s="66">
        <v>3.2</v>
      </c>
      <c r="P19" s="65" t="s">
        <v>18</v>
      </c>
      <c r="Q19" s="65"/>
      <c r="R19" s="65"/>
      <c r="S19" s="53"/>
      <c r="T19" s="54"/>
      <c r="U19" s="63"/>
      <c r="V19" s="63"/>
    </row>
    <row r="20" spans="2:22" s="55" customFormat="1" ht="20.100000000000001" customHeight="1">
      <c r="B20" s="70"/>
      <c r="C20" s="64"/>
      <c r="D20" s="65"/>
      <c r="E20" s="65"/>
      <c r="F20" s="65"/>
      <c r="G20" s="72"/>
      <c r="H20" s="73"/>
      <c r="I20" s="73"/>
      <c r="J20" s="73"/>
      <c r="K20" s="73"/>
      <c r="L20" s="73"/>
      <c r="M20" s="73"/>
      <c r="N20" s="74"/>
      <c r="O20" s="66"/>
      <c r="P20" s="52"/>
      <c r="Q20" s="52"/>
      <c r="R20" s="52"/>
      <c r="S20" s="53"/>
      <c r="T20" s="54"/>
      <c r="U20" s="63"/>
      <c r="V20" s="63"/>
    </row>
    <row r="21" spans="2:22" s="55" customFormat="1" ht="23.1" customHeight="1">
      <c r="B21" s="70"/>
      <c r="C21" s="64">
        <v>3.3</v>
      </c>
      <c r="D21" s="71" t="s">
        <v>19</v>
      </c>
      <c r="E21" s="71"/>
      <c r="F21" s="71"/>
      <c r="G21" s="72">
        <v>69</v>
      </c>
      <c r="H21" s="73">
        <v>71</v>
      </c>
      <c r="I21" s="73">
        <v>70</v>
      </c>
      <c r="J21" s="73">
        <v>72</v>
      </c>
      <c r="K21" s="73">
        <v>73</v>
      </c>
      <c r="L21" s="73">
        <v>65</v>
      </c>
      <c r="M21" s="73">
        <v>59</v>
      </c>
      <c r="N21" s="74"/>
      <c r="O21" s="66">
        <v>3.3</v>
      </c>
      <c r="P21" s="65" t="s">
        <v>20</v>
      </c>
      <c r="Q21" s="65"/>
      <c r="R21" s="65"/>
      <c r="S21" s="53"/>
      <c r="T21" s="54"/>
      <c r="U21" s="63"/>
      <c r="V21" s="63"/>
    </row>
    <row r="22" spans="2:22" s="55" customFormat="1" ht="20.100000000000001" customHeight="1">
      <c r="B22" s="70"/>
      <c r="C22" s="64"/>
      <c r="D22" s="65"/>
      <c r="E22" s="65"/>
      <c r="F22" s="65"/>
      <c r="G22" s="72"/>
      <c r="H22" s="73"/>
      <c r="I22" s="73"/>
      <c r="J22" s="73"/>
      <c r="K22" s="73"/>
      <c r="L22" s="73"/>
      <c r="M22" s="73"/>
      <c r="N22" s="74"/>
      <c r="O22" s="66"/>
      <c r="P22" s="52"/>
      <c r="Q22" s="52"/>
      <c r="R22" s="52"/>
      <c r="S22" s="53"/>
      <c r="T22" s="54"/>
      <c r="U22" s="63"/>
      <c r="V22" s="63"/>
    </row>
    <row r="23" spans="2:22" s="55" customFormat="1" ht="23.1" customHeight="1">
      <c r="B23" s="70"/>
      <c r="C23" s="64">
        <v>3.4</v>
      </c>
      <c r="D23" s="71" t="s">
        <v>21</v>
      </c>
      <c r="E23" s="71"/>
      <c r="F23" s="71"/>
      <c r="G23" s="72">
        <v>65</v>
      </c>
      <c r="H23" s="73">
        <v>65</v>
      </c>
      <c r="I23" s="73">
        <v>65</v>
      </c>
      <c r="J23" s="73">
        <v>68</v>
      </c>
      <c r="K23" s="73">
        <v>68</v>
      </c>
      <c r="L23" s="73">
        <v>84</v>
      </c>
      <c r="M23" s="73">
        <v>81</v>
      </c>
      <c r="N23" s="74"/>
      <c r="O23" s="66">
        <v>3.4</v>
      </c>
      <c r="P23" s="65" t="s">
        <v>22</v>
      </c>
      <c r="Q23" s="65"/>
      <c r="R23" s="65"/>
      <c r="S23" s="53"/>
      <c r="T23" s="54"/>
      <c r="U23" s="63"/>
      <c r="V23" s="63"/>
    </row>
    <row r="24" spans="2:22" s="55" customFormat="1" ht="20.100000000000001" customHeight="1">
      <c r="B24" s="70"/>
      <c r="C24" s="64"/>
      <c r="D24" s="65"/>
      <c r="E24" s="65"/>
      <c r="F24" s="65"/>
      <c r="G24" s="72"/>
      <c r="H24" s="73"/>
      <c r="I24" s="73"/>
      <c r="J24" s="73"/>
      <c r="K24" s="73"/>
      <c r="L24" s="73"/>
      <c r="M24" s="73"/>
      <c r="N24" s="74"/>
      <c r="O24" s="66"/>
      <c r="P24" s="52"/>
      <c r="Q24" s="52"/>
      <c r="R24" s="52"/>
      <c r="S24" s="53"/>
      <c r="T24" s="54"/>
      <c r="U24" s="63"/>
      <c r="V24" s="63"/>
    </row>
    <row r="25" spans="2:22" s="55" customFormat="1" ht="23.1" customHeight="1">
      <c r="B25" s="70"/>
      <c r="C25" s="64">
        <v>3.5</v>
      </c>
      <c r="D25" s="71" t="s">
        <v>23</v>
      </c>
      <c r="E25" s="71"/>
      <c r="F25" s="71"/>
      <c r="G25" s="72">
        <v>98</v>
      </c>
      <c r="H25" s="73">
        <v>98</v>
      </c>
      <c r="I25" s="73">
        <v>98</v>
      </c>
      <c r="J25" s="73">
        <v>101</v>
      </c>
      <c r="K25" s="73">
        <v>102</v>
      </c>
      <c r="L25" s="73">
        <v>114</v>
      </c>
      <c r="M25" s="73">
        <v>106</v>
      </c>
      <c r="N25" s="74"/>
      <c r="O25" s="66">
        <v>3.5</v>
      </c>
      <c r="P25" s="65" t="s">
        <v>24</v>
      </c>
      <c r="Q25" s="65"/>
      <c r="R25" s="65"/>
      <c r="S25" s="53"/>
      <c r="T25" s="54"/>
      <c r="U25" s="63"/>
      <c r="V25" s="63"/>
    </row>
    <row r="26" spans="2:22" s="55" customFormat="1" ht="20.100000000000001" customHeight="1">
      <c r="B26" s="70"/>
      <c r="C26" s="64"/>
      <c r="D26" s="65"/>
      <c r="E26" s="65"/>
      <c r="F26" s="65"/>
      <c r="G26" s="72"/>
      <c r="H26" s="73"/>
      <c r="I26" s="73"/>
      <c r="J26" s="73"/>
      <c r="K26" s="73"/>
      <c r="L26" s="73"/>
      <c r="M26" s="73"/>
      <c r="N26" s="74"/>
      <c r="O26" s="66"/>
      <c r="P26" s="52"/>
      <c r="Q26" s="52"/>
      <c r="R26" s="52"/>
      <c r="S26" s="53"/>
      <c r="T26" s="54"/>
      <c r="U26" s="63"/>
      <c r="V26" s="63"/>
    </row>
    <row r="27" spans="2:22" s="55" customFormat="1" ht="23.1" customHeight="1">
      <c r="B27" s="56" t="s">
        <v>25</v>
      </c>
      <c r="C27" s="57" t="s">
        <v>26</v>
      </c>
      <c r="D27" s="57"/>
      <c r="E27" s="57"/>
      <c r="F27" s="57"/>
      <c r="G27" s="58">
        <v>80</v>
      </c>
      <c r="H27" s="75">
        <v>79</v>
      </c>
      <c r="I27" s="75">
        <v>79</v>
      </c>
      <c r="J27" s="75">
        <v>81</v>
      </c>
      <c r="K27" s="75">
        <v>88</v>
      </c>
      <c r="L27" s="75">
        <v>91</v>
      </c>
      <c r="M27" s="75">
        <v>90</v>
      </c>
      <c r="N27" s="61" t="s">
        <v>25</v>
      </c>
      <c r="O27" s="62" t="s">
        <v>27</v>
      </c>
      <c r="P27" s="62"/>
      <c r="Q27" s="62"/>
      <c r="R27" s="62"/>
      <c r="S27" s="43"/>
      <c r="T27" s="43"/>
      <c r="U27" s="63"/>
      <c r="V27" s="63"/>
    </row>
    <row r="28" spans="2:22" s="55" customFormat="1" ht="20.100000000000001" customHeight="1">
      <c r="B28" s="64"/>
      <c r="C28" s="65"/>
      <c r="D28" s="65"/>
      <c r="E28" s="65"/>
      <c r="F28" s="65"/>
      <c r="G28" s="58"/>
      <c r="H28" s="75"/>
      <c r="I28" s="75"/>
      <c r="J28" s="75"/>
      <c r="K28" s="75"/>
      <c r="L28" s="75"/>
      <c r="M28" s="75"/>
      <c r="N28" s="66"/>
      <c r="O28" s="45"/>
      <c r="P28" s="45"/>
      <c r="Q28" s="45"/>
      <c r="R28" s="45"/>
      <c r="S28" s="67"/>
      <c r="T28" s="43"/>
      <c r="U28" s="63"/>
      <c r="V28" s="63"/>
    </row>
    <row r="29" spans="2:22" s="55" customFormat="1" ht="23.1" customHeight="1">
      <c r="B29" s="56" t="s">
        <v>28</v>
      </c>
      <c r="C29" s="57" t="s">
        <v>29</v>
      </c>
      <c r="D29" s="57"/>
      <c r="E29" s="57"/>
      <c r="F29" s="57"/>
      <c r="G29" s="58">
        <f t="shared" ref="G29" si="2">G31+G33+G35</f>
        <v>1634</v>
      </c>
      <c r="H29" s="58">
        <f>H31+H33+H35</f>
        <v>1671</v>
      </c>
      <c r="I29" s="58">
        <f>I31+I33+I35</f>
        <v>1692</v>
      </c>
      <c r="J29" s="58">
        <v>1720</v>
      </c>
      <c r="K29" s="58">
        <v>1761</v>
      </c>
      <c r="L29" s="58">
        <v>1777</v>
      </c>
      <c r="M29" s="58">
        <v>1821</v>
      </c>
      <c r="N29" s="61" t="s">
        <v>28</v>
      </c>
      <c r="O29" s="62" t="s">
        <v>30</v>
      </c>
      <c r="P29" s="62"/>
      <c r="Q29" s="62"/>
      <c r="R29" s="62"/>
      <c r="S29" s="43"/>
      <c r="T29" s="43"/>
      <c r="U29" s="63"/>
      <c r="V29" s="63"/>
    </row>
    <row r="30" spans="2:22" s="55" customFormat="1" ht="20.100000000000001" customHeight="1">
      <c r="B30" s="64"/>
      <c r="C30" s="65"/>
      <c r="D30" s="65"/>
      <c r="E30" s="65"/>
      <c r="F30" s="65"/>
      <c r="G30" s="58"/>
      <c r="H30" s="58"/>
      <c r="I30" s="58"/>
      <c r="J30" s="58"/>
      <c r="K30" s="58"/>
      <c r="L30" s="58"/>
      <c r="M30" s="58"/>
      <c r="N30" s="66"/>
      <c r="O30" s="52"/>
      <c r="P30" s="52"/>
      <c r="Q30" s="52"/>
      <c r="R30" s="52"/>
      <c r="S30" s="67"/>
      <c r="T30" s="67"/>
      <c r="U30" s="63"/>
    </row>
    <row r="31" spans="2:22" s="55" customFormat="1" ht="23.1" customHeight="1">
      <c r="B31" s="70"/>
      <c r="C31" s="64">
        <v>5.0999999999999996</v>
      </c>
      <c r="D31" s="71" t="s">
        <v>31</v>
      </c>
      <c r="E31" s="71"/>
      <c r="F31" s="71"/>
      <c r="G31" s="72">
        <v>449</v>
      </c>
      <c r="H31" s="73">
        <v>461</v>
      </c>
      <c r="I31" s="73">
        <v>462</v>
      </c>
      <c r="J31" s="73">
        <v>470</v>
      </c>
      <c r="K31" s="73">
        <v>470</v>
      </c>
      <c r="L31" s="73">
        <v>469</v>
      </c>
      <c r="M31" s="73">
        <v>530</v>
      </c>
      <c r="N31" s="74"/>
      <c r="O31" s="66">
        <v>5.0999999999999996</v>
      </c>
      <c r="P31" s="65" t="s">
        <v>32</v>
      </c>
      <c r="Q31" s="65"/>
      <c r="R31" s="65"/>
      <c r="S31" s="53"/>
      <c r="T31" s="54"/>
      <c r="V31" s="63"/>
    </row>
    <row r="32" spans="2:22" s="55" customFormat="1" ht="20.100000000000001" customHeight="1">
      <c r="B32" s="70"/>
      <c r="C32" s="64"/>
      <c r="D32" s="65"/>
      <c r="E32" s="65"/>
      <c r="F32" s="65"/>
      <c r="G32" s="72"/>
      <c r="H32" s="73"/>
      <c r="I32" s="73"/>
      <c r="J32" s="73"/>
      <c r="K32" s="73"/>
      <c r="L32" s="73"/>
      <c r="M32" s="73"/>
      <c r="N32" s="74"/>
      <c r="O32" s="66"/>
      <c r="P32" s="52"/>
      <c r="Q32" s="52"/>
      <c r="R32" s="52"/>
      <c r="S32" s="53"/>
      <c r="T32" s="54"/>
    </row>
    <row r="33" spans="2:23" s="55" customFormat="1" ht="23.1" customHeight="1">
      <c r="B33" s="70"/>
      <c r="C33" s="64">
        <v>5.2</v>
      </c>
      <c r="D33" s="71" t="s">
        <v>33</v>
      </c>
      <c r="E33" s="71"/>
      <c r="F33" s="71"/>
      <c r="G33" s="72">
        <v>204</v>
      </c>
      <c r="H33" s="73">
        <v>218</v>
      </c>
      <c r="I33" s="73">
        <v>234</v>
      </c>
      <c r="J33" s="73">
        <v>238</v>
      </c>
      <c r="K33" s="73">
        <v>248</v>
      </c>
      <c r="L33" s="73">
        <v>240</v>
      </c>
      <c r="M33" s="73">
        <v>223</v>
      </c>
      <c r="N33" s="74"/>
      <c r="O33" s="66">
        <v>5.2</v>
      </c>
      <c r="P33" s="65" t="s">
        <v>34</v>
      </c>
      <c r="Q33" s="65"/>
      <c r="R33" s="65"/>
      <c r="S33" s="53"/>
      <c r="T33" s="54"/>
    </row>
    <row r="34" spans="2:23" s="55" customFormat="1" ht="20.100000000000001" customHeight="1">
      <c r="B34" s="70"/>
      <c r="C34" s="64"/>
      <c r="D34" s="65"/>
      <c r="E34" s="65"/>
      <c r="F34" s="65"/>
      <c r="G34" s="72"/>
      <c r="H34" s="73"/>
      <c r="I34" s="73"/>
      <c r="J34" s="73"/>
      <c r="K34" s="73"/>
      <c r="L34" s="73"/>
      <c r="M34" s="73"/>
      <c r="N34" s="74"/>
      <c r="O34" s="66"/>
      <c r="P34" s="52"/>
      <c r="Q34" s="52"/>
      <c r="R34" s="52"/>
      <c r="S34" s="53"/>
      <c r="T34" s="54"/>
    </row>
    <row r="35" spans="2:23" s="55" customFormat="1" ht="23.1" customHeight="1">
      <c r="B35" s="70"/>
      <c r="C35" s="64">
        <v>5.3</v>
      </c>
      <c r="D35" s="71" t="s">
        <v>35</v>
      </c>
      <c r="E35" s="71"/>
      <c r="F35" s="71"/>
      <c r="G35" s="72">
        <v>981</v>
      </c>
      <c r="H35" s="73">
        <v>992</v>
      </c>
      <c r="I35" s="73">
        <v>996</v>
      </c>
      <c r="J35" s="73">
        <v>1012</v>
      </c>
      <c r="K35" s="73">
        <v>1043</v>
      </c>
      <c r="L35" s="73">
        <v>1068</v>
      </c>
      <c r="M35" s="73">
        <v>1068</v>
      </c>
      <c r="N35" s="74"/>
      <c r="O35" s="66">
        <v>5.3</v>
      </c>
      <c r="P35" s="65" t="s">
        <v>36</v>
      </c>
      <c r="Q35" s="65"/>
      <c r="R35" s="65"/>
      <c r="S35" s="53"/>
      <c r="T35" s="54"/>
    </row>
    <row r="36" spans="2:23" s="55" customFormat="1" ht="20.100000000000001" customHeight="1">
      <c r="B36" s="70"/>
      <c r="C36" s="64"/>
      <c r="D36" s="65"/>
      <c r="E36" s="65"/>
      <c r="F36" s="65"/>
      <c r="G36" s="73"/>
      <c r="H36" s="73"/>
      <c r="I36" s="72"/>
      <c r="J36" s="72"/>
      <c r="K36" s="73"/>
      <c r="L36" s="73"/>
      <c r="M36" s="73"/>
      <c r="N36" s="74"/>
      <c r="O36" s="66"/>
      <c r="P36" s="52"/>
      <c r="Q36" s="52"/>
      <c r="R36" s="52"/>
      <c r="S36" s="53"/>
      <c r="T36" s="54"/>
    </row>
    <row r="37" spans="2:23" s="83" customFormat="1" ht="5.0999999999999996" customHeight="1">
      <c r="B37" s="76"/>
      <c r="C37" s="76"/>
      <c r="D37" s="77"/>
      <c r="E37" s="76"/>
      <c r="F37" s="76"/>
      <c r="G37" s="78"/>
      <c r="H37" s="79"/>
      <c r="I37" s="79"/>
      <c r="J37" s="79"/>
      <c r="K37" s="79"/>
      <c r="L37" s="78"/>
      <c r="M37" s="78"/>
      <c r="N37" s="80"/>
      <c r="O37" s="81"/>
      <c r="P37" s="81"/>
      <c r="Q37" s="81"/>
      <c r="R37" s="81"/>
      <c r="S37" s="82"/>
      <c r="T37" s="82"/>
    </row>
    <row r="38" spans="2:23" s="76" customFormat="1" ht="62.25" customHeight="1">
      <c r="B38" s="84"/>
      <c r="C38" s="85"/>
      <c r="E38" s="85"/>
      <c r="F38" s="85"/>
      <c r="G38" s="86"/>
      <c r="H38" s="87"/>
      <c r="I38" s="87"/>
      <c r="J38" s="87"/>
      <c r="K38" s="87"/>
      <c r="L38" s="86"/>
      <c r="M38" s="86"/>
      <c r="N38" s="88"/>
      <c r="O38" s="89"/>
      <c r="P38" s="90"/>
      <c r="Q38" s="90"/>
      <c r="R38" s="91"/>
      <c r="S38" s="4"/>
      <c r="T38" s="5"/>
    </row>
    <row r="39" spans="2:23" s="96" customFormat="1" ht="37.5" customHeight="1">
      <c r="B39" s="92"/>
      <c r="C39" s="93"/>
      <c r="D39" s="93"/>
      <c r="E39" s="93"/>
      <c r="F39" s="93"/>
      <c r="G39" s="94" t="s">
        <v>37</v>
      </c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5"/>
      <c r="T39" s="95"/>
    </row>
    <row r="40" spans="2:23" ht="20.100000000000001" customHeight="1">
      <c r="B40" s="97"/>
      <c r="C40" s="76"/>
      <c r="D40" s="76"/>
      <c r="E40" s="76"/>
      <c r="F40" s="76"/>
      <c r="G40" s="21"/>
      <c r="H40" s="21"/>
      <c r="I40" s="21"/>
      <c r="J40" s="21"/>
      <c r="K40" s="21"/>
      <c r="L40" s="21"/>
      <c r="M40" s="21"/>
      <c r="N40" s="98"/>
      <c r="O40" s="99"/>
      <c r="P40" s="99"/>
      <c r="Q40" s="99"/>
      <c r="R40" s="100"/>
      <c r="S40" s="13"/>
      <c r="T40" s="13"/>
    </row>
    <row r="41" spans="2:23" s="40" customFormat="1" ht="24.9" customHeight="1">
      <c r="B41" s="34" t="s">
        <v>2</v>
      </c>
      <c r="C41" s="34"/>
      <c r="D41" s="34"/>
      <c r="E41" s="34"/>
      <c r="F41" s="34"/>
      <c r="G41" s="35">
        <v>2017</v>
      </c>
      <c r="H41" s="35">
        <v>2018</v>
      </c>
      <c r="I41" s="35">
        <v>2019</v>
      </c>
      <c r="J41" s="35">
        <v>2021</v>
      </c>
      <c r="K41" s="35">
        <v>2021</v>
      </c>
      <c r="L41" s="35">
        <v>2022</v>
      </c>
      <c r="M41" s="35">
        <v>2023</v>
      </c>
      <c r="N41" s="101" t="s">
        <v>3</v>
      </c>
      <c r="O41" s="101"/>
      <c r="P41" s="101"/>
      <c r="Q41" s="101"/>
      <c r="R41" s="101"/>
      <c r="S41" s="102"/>
      <c r="T41" s="102"/>
      <c r="V41" s="103"/>
      <c r="W41" s="103"/>
    </row>
    <row r="42" spans="2:23" s="21" customFormat="1" ht="20.100000000000001" customHeight="1">
      <c r="B42" s="20"/>
      <c r="Q42" s="104"/>
      <c r="R42" s="104"/>
      <c r="S42" s="42"/>
      <c r="T42" s="48"/>
      <c r="U42" s="105"/>
      <c r="V42" s="105"/>
    </row>
    <row r="43" spans="2:23" s="21" customFormat="1" ht="23.1" customHeight="1">
      <c r="B43" s="44" t="s">
        <v>4</v>
      </c>
      <c r="C43" s="44"/>
      <c r="D43" s="44"/>
      <c r="E43" s="41"/>
      <c r="F43" s="41"/>
      <c r="G43" s="106">
        <f t="shared" ref="G43" si="3">G45+G47+G49+G61+G63</f>
        <v>324216.60435501457</v>
      </c>
      <c r="H43" s="106">
        <f>H45+H47+H49+H61+H63</f>
        <v>330903.83419025567</v>
      </c>
      <c r="I43" s="106">
        <f>I45+I47+I49+I61+I63</f>
        <v>335219.23425498779</v>
      </c>
      <c r="J43" s="106">
        <f>J45+J47+J49+J61+J63</f>
        <v>320534.46168234764</v>
      </c>
      <c r="K43" s="106">
        <f>K45+K47+K49+K61+K63</f>
        <v>334097.51010724716</v>
      </c>
      <c r="L43" s="106">
        <v>340966.38889424253</v>
      </c>
      <c r="M43" s="106">
        <v>343294</v>
      </c>
      <c r="N43" s="47" t="s">
        <v>5</v>
      </c>
      <c r="O43" s="47"/>
      <c r="P43" s="47"/>
      <c r="Q43" s="45"/>
      <c r="R43" s="45"/>
      <c r="S43" s="107"/>
      <c r="T43" s="107"/>
      <c r="U43" s="16"/>
      <c r="V43" s="16"/>
    </row>
    <row r="44" spans="2:23" s="55" customFormat="1" ht="20.100000000000001" customHeight="1">
      <c r="B44" s="108"/>
      <c r="C44" s="52"/>
      <c r="D44" s="52"/>
      <c r="E44" s="52"/>
      <c r="F44" s="52"/>
      <c r="G44" s="109"/>
      <c r="H44" s="106"/>
      <c r="I44" s="110"/>
      <c r="J44" s="106"/>
      <c r="K44" s="110"/>
      <c r="L44" s="106"/>
      <c r="M44" s="106"/>
      <c r="N44" s="111"/>
      <c r="O44" s="52"/>
      <c r="P44" s="52"/>
      <c r="Q44" s="52"/>
      <c r="R44" s="52"/>
      <c r="S44" s="53"/>
      <c r="T44" s="54"/>
    </row>
    <row r="45" spans="2:23" s="55" customFormat="1" ht="23.1" customHeight="1">
      <c r="B45" s="56" t="s">
        <v>6</v>
      </c>
      <c r="C45" s="57" t="s">
        <v>7</v>
      </c>
      <c r="D45" s="57"/>
      <c r="E45" s="57"/>
      <c r="F45" s="57"/>
      <c r="G45" s="58">
        <v>11635.1076285002</v>
      </c>
      <c r="H45" s="112">
        <v>11992.294830816936</v>
      </c>
      <c r="I45" s="113">
        <v>12283.515586805015</v>
      </c>
      <c r="J45" s="112">
        <v>14347.146205180243</v>
      </c>
      <c r="K45" s="113">
        <v>15738.819387186199</v>
      </c>
      <c r="L45" s="112">
        <v>15856.741620648861</v>
      </c>
      <c r="M45" s="112">
        <v>16177</v>
      </c>
      <c r="N45" s="61" t="s">
        <v>6</v>
      </c>
      <c r="O45" s="62" t="s">
        <v>8</v>
      </c>
      <c r="P45" s="62"/>
      <c r="Q45" s="62"/>
      <c r="R45" s="62"/>
      <c r="S45" s="114"/>
      <c r="T45" s="114"/>
      <c r="V45" s="105"/>
    </row>
    <row r="46" spans="2:23" s="55" customFormat="1" ht="20.100000000000001" customHeight="1">
      <c r="B46" s="64"/>
      <c r="C46" s="65"/>
      <c r="D46" s="65"/>
      <c r="E46" s="65"/>
      <c r="F46" s="65"/>
      <c r="G46" s="58"/>
      <c r="H46" s="112"/>
      <c r="I46" s="113"/>
      <c r="J46" s="112"/>
      <c r="K46" s="113"/>
      <c r="L46" s="112"/>
      <c r="M46" s="112"/>
      <c r="N46" s="66"/>
      <c r="O46" s="52"/>
      <c r="P46" s="52"/>
      <c r="Q46" s="52"/>
      <c r="R46" s="52"/>
      <c r="S46" s="115"/>
      <c r="T46" s="115"/>
    </row>
    <row r="47" spans="2:23" s="55" customFormat="1" ht="23.1" customHeight="1">
      <c r="B47" s="68" t="s">
        <v>9</v>
      </c>
      <c r="C47" s="57" t="s">
        <v>10</v>
      </c>
      <c r="D47" s="57"/>
      <c r="E47" s="57"/>
      <c r="F47" s="57"/>
      <c r="G47" s="58">
        <v>25626.515776632099</v>
      </c>
      <c r="H47" s="116">
        <v>26223.27452685899</v>
      </c>
      <c r="I47" s="117">
        <v>26228.20219633876</v>
      </c>
      <c r="J47" s="116">
        <v>23238.187145836866</v>
      </c>
      <c r="K47" s="117">
        <v>25747.911357385561</v>
      </c>
      <c r="L47" s="116">
        <v>29297.005679000002</v>
      </c>
      <c r="M47" s="116">
        <v>29644</v>
      </c>
      <c r="N47" s="69" t="s">
        <v>9</v>
      </c>
      <c r="O47" s="62" t="s">
        <v>11</v>
      </c>
      <c r="P47" s="62"/>
      <c r="Q47" s="62"/>
      <c r="R47" s="62"/>
      <c r="S47" s="115"/>
      <c r="T47" s="115"/>
      <c r="V47" s="118"/>
    </row>
    <row r="48" spans="2:23" s="55" customFormat="1" ht="20.100000000000001" customHeight="1">
      <c r="B48" s="64"/>
      <c r="C48" s="65"/>
      <c r="D48" s="65"/>
      <c r="E48" s="65"/>
      <c r="F48" s="65"/>
      <c r="G48" s="58"/>
      <c r="H48" s="116"/>
      <c r="I48" s="117"/>
      <c r="J48" s="116"/>
      <c r="K48" s="117"/>
      <c r="L48" s="116"/>
      <c r="M48" s="116"/>
      <c r="N48" s="66"/>
      <c r="O48" s="52"/>
      <c r="P48" s="52"/>
      <c r="Q48" s="52"/>
      <c r="R48" s="52"/>
      <c r="S48" s="115"/>
      <c r="T48" s="115"/>
    </row>
    <row r="49" spans="2:22" s="55" customFormat="1" ht="23.1" customHeight="1">
      <c r="B49" s="56" t="s">
        <v>12</v>
      </c>
      <c r="C49" s="57" t="s">
        <v>13</v>
      </c>
      <c r="D49" s="57"/>
      <c r="E49" s="57"/>
      <c r="F49" s="57"/>
      <c r="G49" s="58">
        <f t="shared" ref="G49" si="4">G51+G53+G55+G57+G59</f>
        <v>77404.239485189071</v>
      </c>
      <c r="H49" s="58">
        <f>H51+H53+H55+H57+H59</f>
        <v>79158.468398234341</v>
      </c>
      <c r="I49" s="58">
        <f>I51+I53+I55+I57+I59</f>
        <v>80998.32022152617</v>
      </c>
      <c r="J49" s="58">
        <v>78892.363895769813</v>
      </c>
      <c r="K49" s="58">
        <v>82836.982090556499</v>
      </c>
      <c r="L49" s="58">
        <v>58324.285301000004</v>
      </c>
      <c r="M49" s="58">
        <v>61910</v>
      </c>
      <c r="N49" s="61" t="s">
        <v>12</v>
      </c>
      <c r="O49" s="62" t="s">
        <v>14</v>
      </c>
      <c r="P49" s="62"/>
      <c r="Q49" s="62"/>
      <c r="R49" s="62"/>
      <c r="S49" s="115"/>
      <c r="T49" s="115"/>
      <c r="U49" s="119"/>
      <c r="V49" s="119"/>
    </row>
    <row r="50" spans="2:22" s="55" customFormat="1" ht="20.100000000000001" customHeight="1">
      <c r="B50" s="64"/>
      <c r="C50" s="65"/>
      <c r="D50" s="65"/>
      <c r="E50" s="65"/>
      <c r="F50" s="65"/>
      <c r="G50" s="58"/>
      <c r="H50" s="58"/>
      <c r="I50" s="58"/>
      <c r="J50" s="58"/>
      <c r="K50" s="58"/>
      <c r="L50" s="58"/>
      <c r="M50" s="58"/>
      <c r="N50" s="66"/>
      <c r="O50" s="52"/>
      <c r="P50" s="52"/>
      <c r="Q50" s="52"/>
      <c r="R50" s="52"/>
      <c r="S50" s="115"/>
      <c r="T50" s="115"/>
    </row>
    <row r="51" spans="2:22" s="55" customFormat="1" ht="23.1" customHeight="1">
      <c r="B51" s="70"/>
      <c r="C51" s="64">
        <v>3.1</v>
      </c>
      <c r="D51" s="71" t="s">
        <v>15</v>
      </c>
      <c r="E51" s="71"/>
      <c r="F51" s="71"/>
      <c r="G51" s="72">
        <v>19229.036722919402</v>
      </c>
      <c r="H51" s="120">
        <v>20453.012975401511</v>
      </c>
      <c r="I51" s="120">
        <v>21732.132296126514</v>
      </c>
      <c r="J51" s="120">
        <v>21037.856251066787</v>
      </c>
      <c r="K51" s="120">
        <v>22031.2088987733</v>
      </c>
      <c r="L51" s="120">
        <v>21481.191123000001</v>
      </c>
      <c r="M51" s="120">
        <v>22052</v>
      </c>
      <c r="N51" s="74"/>
      <c r="O51" s="66">
        <v>3.1</v>
      </c>
      <c r="P51" s="65" t="s">
        <v>16</v>
      </c>
      <c r="Q51" s="65"/>
      <c r="R51" s="65"/>
      <c r="S51" s="115"/>
      <c r="T51" s="115"/>
    </row>
    <row r="52" spans="2:22" s="55" customFormat="1" ht="20.100000000000001" customHeight="1">
      <c r="B52" s="70"/>
      <c r="C52" s="64"/>
      <c r="D52" s="65"/>
      <c r="E52" s="65"/>
      <c r="F52" s="65"/>
      <c r="G52" s="72"/>
      <c r="H52" s="120"/>
      <c r="I52" s="120"/>
      <c r="J52" s="120"/>
      <c r="K52" s="120"/>
      <c r="L52" s="120"/>
      <c r="M52" s="120"/>
      <c r="N52" s="74"/>
      <c r="O52" s="66"/>
      <c r="P52" s="52"/>
      <c r="Q52" s="52"/>
      <c r="R52" s="52"/>
      <c r="S52" s="115"/>
      <c r="T52" s="115"/>
    </row>
    <row r="53" spans="2:22" s="55" customFormat="1" ht="23.1" customHeight="1">
      <c r="B53" s="70"/>
      <c r="C53" s="64">
        <v>3.2</v>
      </c>
      <c r="D53" s="71" t="s">
        <v>17</v>
      </c>
      <c r="E53" s="71"/>
      <c r="F53" s="71"/>
      <c r="G53" s="72">
        <v>3054.0508935746602</v>
      </c>
      <c r="H53" s="120">
        <v>3088.092429734842</v>
      </c>
      <c r="I53" s="120">
        <v>3108.1872669113754</v>
      </c>
      <c r="J53" s="120">
        <v>2656.2761705694352</v>
      </c>
      <c r="K53" s="120">
        <v>2786.4307406766989</v>
      </c>
      <c r="L53" s="120">
        <v>3183.1781270000001</v>
      </c>
      <c r="M53" s="120">
        <v>2958</v>
      </c>
      <c r="N53" s="74"/>
      <c r="O53" s="66">
        <v>3.2</v>
      </c>
      <c r="P53" s="65" t="s">
        <v>18</v>
      </c>
      <c r="Q53" s="65"/>
      <c r="R53" s="65"/>
      <c r="S53" s="115"/>
      <c r="T53" s="115"/>
    </row>
    <row r="54" spans="2:22" s="55" customFormat="1" ht="20.100000000000001" customHeight="1">
      <c r="B54" s="70"/>
      <c r="C54" s="64"/>
      <c r="D54" s="65"/>
      <c r="E54" s="65"/>
      <c r="F54" s="65"/>
      <c r="G54" s="72"/>
      <c r="H54" s="120"/>
      <c r="I54" s="120"/>
      <c r="J54" s="120"/>
      <c r="K54" s="120"/>
      <c r="L54" s="120"/>
      <c r="M54" s="120"/>
      <c r="N54" s="74"/>
      <c r="O54" s="66"/>
      <c r="P54" s="52"/>
      <c r="Q54" s="52"/>
      <c r="R54" s="52"/>
      <c r="S54" s="115"/>
      <c r="T54" s="115"/>
    </row>
    <row r="55" spans="2:22" s="55" customFormat="1" ht="23.1" customHeight="1">
      <c r="B55" s="70"/>
      <c r="C55" s="64">
        <v>3.3</v>
      </c>
      <c r="D55" s="71" t="s">
        <v>19</v>
      </c>
      <c r="E55" s="71"/>
      <c r="F55" s="71"/>
      <c r="G55" s="72">
        <v>39965.413925248897</v>
      </c>
      <c r="H55" s="120">
        <v>40260.813982209103</v>
      </c>
      <c r="I55" s="120">
        <v>40593.071164471912</v>
      </c>
      <c r="J55" s="120">
        <v>38631.300259122014</v>
      </c>
      <c r="K55" s="120">
        <v>40543.619670506072</v>
      </c>
      <c r="L55" s="120">
        <v>14059.933405</v>
      </c>
      <c r="M55" s="120">
        <v>21111</v>
      </c>
      <c r="N55" s="74"/>
      <c r="O55" s="66">
        <v>3.3</v>
      </c>
      <c r="P55" s="65" t="s">
        <v>20</v>
      </c>
      <c r="Q55" s="65"/>
      <c r="R55" s="65"/>
      <c r="S55" s="115"/>
      <c r="T55" s="115"/>
    </row>
    <row r="56" spans="2:22" s="55" customFormat="1" ht="20.100000000000001" customHeight="1">
      <c r="B56" s="70"/>
      <c r="C56" s="64"/>
      <c r="D56" s="65"/>
      <c r="E56" s="65"/>
      <c r="F56" s="65"/>
      <c r="G56" s="72"/>
      <c r="H56" s="120"/>
      <c r="I56" s="120"/>
      <c r="J56" s="120"/>
      <c r="K56" s="120"/>
      <c r="L56" s="120"/>
      <c r="M56" s="120"/>
      <c r="N56" s="74"/>
      <c r="O56" s="66"/>
      <c r="P56" s="52"/>
      <c r="Q56" s="52"/>
      <c r="R56" s="52"/>
      <c r="S56" s="115"/>
      <c r="T56" s="115"/>
    </row>
    <row r="57" spans="2:22" s="55" customFormat="1" ht="23.1" customHeight="1">
      <c r="B57" s="70"/>
      <c r="C57" s="64">
        <v>3.4</v>
      </c>
      <c r="D57" s="71" t="s">
        <v>21</v>
      </c>
      <c r="E57" s="71"/>
      <c r="F57" s="71"/>
      <c r="G57" s="72">
        <v>5866.5841106547896</v>
      </c>
      <c r="H57" s="120">
        <v>5893.8421227436793</v>
      </c>
      <c r="I57" s="120">
        <v>5907.1860345685791</v>
      </c>
      <c r="J57" s="120">
        <v>6799.4397305834545</v>
      </c>
      <c r="K57" s="120">
        <v>7326.7663760372025</v>
      </c>
      <c r="L57" s="120">
        <v>7337.7511000000004</v>
      </c>
      <c r="M57" s="120">
        <v>6145</v>
      </c>
      <c r="N57" s="74"/>
      <c r="O57" s="66">
        <v>3.4</v>
      </c>
      <c r="P57" s="65" t="s">
        <v>22</v>
      </c>
      <c r="Q57" s="65"/>
      <c r="R57" s="65"/>
      <c r="S57" s="115"/>
      <c r="T57" s="115"/>
    </row>
    <row r="58" spans="2:22" s="55" customFormat="1" ht="20.100000000000001" customHeight="1">
      <c r="B58" s="70"/>
      <c r="C58" s="64"/>
      <c r="D58" s="65"/>
      <c r="E58" s="65"/>
      <c r="F58" s="65"/>
      <c r="G58" s="72"/>
      <c r="H58" s="120"/>
      <c r="I58" s="120"/>
      <c r="J58" s="120"/>
      <c r="K58" s="120"/>
      <c r="L58" s="120"/>
      <c r="M58" s="120"/>
      <c r="N58" s="74"/>
      <c r="O58" s="66"/>
      <c r="P58" s="52"/>
      <c r="Q58" s="52"/>
      <c r="R58" s="52"/>
      <c r="S58" s="115"/>
      <c r="T58" s="115"/>
    </row>
    <row r="59" spans="2:22" s="55" customFormat="1" ht="23.1" customHeight="1">
      <c r="B59" s="70"/>
      <c r="C59" s="64">
        <v>3.5</v>
      </c>
      <c r="D59" s="71" t="s">
        <v>23</v>
      </c>
      <c r="E59" s="71"/>
      <c r="F59" s="71"/>
      <c r="G59" s="72">
        <v>9289.1538327913095</v>
      </c>
      <c r="H59" s="120">
        <v>9462.7068881451996</v>
      </c>
      <c r="I59" s="120">
        <v>9657.7434594477763</v>
      </c>
      <c r="J59" s="120">
        <v>9767.4914844281084</v>
      </c>
      <c r="K59" s="120">
        <v>10148.956404563229</v>
      </c>
      <c r="L59" s="120">
        <v>12262.231545000001</v>
      </c>
      <c r="M59" s="120">
        <v>9644</v>
      </c>
      <c r="N59" s="74"/>
      <c r="O59" s="66">
        <v>3.5</v>
      </c>
      <c r="P59" s="65" t="s">
        <v>24</v>
      </c>
      <c r="Q59" s="65"/>
      <c r="R59" s="65"/>
      <c r="S59" s="115"/>
      <c r="T59" s="115"/>
    </row>
    <row r="60" spans="2:22" s="55" customFormat="1" ht="20.100000000000001" customHeight="1">
      <c r="B60" s="70"/>
      <c r="C60" s="64"/>
      <c r="D60" s="65"/>
      <c r="E60" s="65"/>
      <c r="F60" s="65"/>
      <c r="G60" s="72"/>
      <c r="H60" s="120"/>
      <c r="I60" s="120"/>
      <c r="J60" s="120"/>
      <c r="K60" s="120"/>
      <c r="L60" s="120"/>
      <c r="M60" s="120"/>
      <c r="N60" s="74"/>
      <c r="O60" s="66"/>
      <c r="P60" s="52"/>
      <c r="Q60" s="52"/>
      <c r="R60" s="52"/>
      <c r="S60" s="115"/>
      <c r="T60" s="115"/>
    </row>
    <row r="61" spans="2:22" s="55" customFormat="1" ht="23.1" customHeight="1">
      <c r="B61" s="56" t="s">
        <v>25</v>
      </c>
      <c r="C61" s="57" t="s">
        <v>26</v>
      </c>
      <c r="D61" s="57"/>
      <c r="E61" s="57"/>
      <c r="F61" s="57"/>
      <c r="G61" s="58">
        <v>6176.5808962112396</v>
      </c>
      <c r="H61" s="112">
        <v>6212.8341436527808</v>
      </c>
      <c r="I61" s="113">
        <v>6237.2086455044127</v>
      </c>
      <c r="J61" s="112">
        <v>5058.376210994551</v>
      </c>
      <c r="K61" s="113">
        <v>4805.4574005878203</v>
      </c>
      <c r="L61" s="112">
        <v>5925.7715459999999</v>
      </c>
      <c r="M61" s="112">
        <v>5934</v>
      </c>
      <c r="N61" s="61" t="s">
        <v>25</v>
      </c>
      <c r="O61" s="62" t="s">
        <v>27</v>
      </c>
      <c r="P61" s="62"/>
      <c r="Q61" s="62"/>
      <c r="R61" s="62"/>
      <c r="S61" s="115"/>
      <c r="T61" s="115"/>
      <c r="V61" s="118"/>
    </row>
    <row r="62" spans="2:22" s="55" customFormat="1" ht="20.100000000000001" customHeight="1">
      <c r="B62" s="64"/>
      <c r="C62" s="65"/>
      <c r="D62" s="65"/>
      <c r="E62" s="65"/>
      <c r="F62" s="65"/>
      <c r="G62" s="58"/>
      <c r="H62" s="112"/>
      <c r="I62" s="113"/>
      <c r="J62" s="112"/>
      <c r="K62" s="113"/>
      <c r="L62" s="112"/>
      <c r="M62" s="112"/>
      <c r="N62" s="66"/>
      <c r="O62" s="45"/>
      <c r="P62" s="45"/>
      <c r="Q62" s="45"/>
      <c r="R62" s="45"/>
      <c r="S62" s="115"/>
      <c r="T62" s="115"/>
    </row>
    <row r="63" spans="2:22" s="55" customFormat="1" ht="23.1" customHeight="1">
      <c r="B63" s="56" t="s">
        <v>28</v>
      </c>
      <c r="C63" s="57" t="s">
        <v>29</v>
      </c>
      <c r="D63" s="57"/>
      <c r="E63" s="57"/>
      <c r="F63" s="57"/>
      <c r="G63" s="58">
        <f t="shared" ref="G63" si="5">G65+G67+G69</f>
        <v>203374.16056848198</v>
      </c>
      <c r="H63" s="58">
        <f>H65+H67+H69</f>
        <v>207316.96229069261</v>
      </c>
      <c r="I63" s="58">
        <f>I65+I67+I69</f>
        <v>209471.98760481342</v>
      </c>
      <c r="J63" s="58">
        <v>198998.38822456615</v>
      </c>
      <c r="K63" s="58">
        <v>204968.33987153106</v>
      </c>
      <c r="L63" s="58">
        <v>231562.58474690799</v>
      </c>
      <c r="M63" s="58">
        <v>229629</v>
      </c>
      <c r="N63" s="61" t="s">
        <v>28</v>
      </c>
      <c r="O63" s="62" t="s">
        <v>30</v>
      </c>
      <c r="P63" s="62"/>
      <c r="Q63" s="62"/>
      <c r="R63" s="62"/>
      <c r="S63" s="115"/>
      <c r="T63" s="115"/>
      <c r="U63" s="121"/>
      <c r="V63" s="121"/>
    </row>
    <row r="64" spans="2:22" s="55" customFormat="1" ht="20.100000000000001" customHeight="1">
      <c r="B64" s="64"/>
      <c r="C64" s="65"/>
      <c r="D64" s="65"/>
      <c r="E64" s="65"/>
      <c r="F64" s="65"/>
      <c r="G64" s="58"/>
      <c r="H64" s="58"/>
      <c r="I64" s="58"/>
      <c r="J64" s="58"/>
      <c r="K64" s="58"/>
      <c r="L64" s="58"/>
      <c r="M64" s="58"/>
      <c r="N64" s="66"/>
      <c r="O64" s="52"/>
      <c r="P64" s="52"/>
      <c r="Q64" s="52"/>
      <c r="R64" s="52"/>
      <c r="S64" s="115"/>
      <c r="T64" s="115"/>
    </row>
    <row r="65" spans="2:22" s="55" customFormat="1" ht="23.1" customHeight="1">
      <c r="B65" s="70"/>
      <c r="C65" s="64">
        <v>5.0999999999999996</v>
      </c>
      <c r="D65" s="71" t="s">
        <v>31</v>
      </c>
      <c r="E65" s="71"/>
      <c r="F65" s="71"/>
      <c r="G65" s="72">
        <v>102711.524710613</v>
      </c>
      <c r="H65" s="120">
        <v>103503.78713293414</v>
      </c>
      <c r="I65" s="120">
        <v>103791.44559444237</v>
      </c>
      <c r="J65" s="120">
        <v>104328.29157802512</v>
      </c>
      <c r="K65" s="120">
        <v>113466.61445617827</v>
      </c>
      <c r="L65" s="120">
        <v>117877.991186</v>
      </c>
      <c r="M65" s="120">
        <v>104852</v>
      </c>
      <c r="N65" s="74"/>
      <c r="O65" s="66">
        <v>5.0999999999999996</v>
      </c>
      <c r="P65" s="65" t="s">
        <v>32</v>
      </c>
      <c r="Q65" s="65"/>
      <c r="R65" s="65"/>
      <c r="S65" s="115"/>
      <c r="T65" s="115"/>
    </row>
    <row r="66" spans="2:22" s="55" customFormat="1" ht="20.100000000000001" customHeight="1">
      <c r="B66" s="70"/>
      <c r="C66" s="64"/>
      <c r="D66" s="65"/>
      <c r="E66" s="65"/>
      <c r="F66" s="65"/>
      <c r="G66" s="72"/>
      <c r="H66" s="122"/>
      <c r="I66" s="120"/>
      <c r="J66" s="120"/>
      <c r="K66" s="120"/>
      <c r="L66" s="120"/>
      <c r="M66" s="120"/>
      <c r="N66" s="74"/>
      <c r="O66" s="66"/>
      <c r="P66" s="52"/>
      <c r="Q66" s="52"/>
      <c r="R66" s="52"/>
      <c r="S66" s="115"/>
      <c r="T66" s="115"/>
    </row>
    <row r="67" spans="2:22" s="55" customFormat="1" ht="23.1" customHeight="1">
      <c r="B67" s="70"/>
      <c r="C67" s="64">
        <v>5.2</v>
      </c>
      <c r="D67" s="71" t="s">
        <v>33</v>
      </c>
      <c r="E67" s="71"/>
      <c r="F67" s="71"/>
      <c r="G67" s="72">
        <v>28770.225766706601</v>
      </c>
      <c r="H67" s="120">
        <v>30230.319982441597</v>
      </c>
      <c r="I67" s="120">
        <v>31382.389323615149</v>
      </c>
      <c r="J67" s="120">
        <v>27843.956242402634</v>
      </c>
      <c r="K67" s="120">
        <v>30427.946489005873</v>
      </c>
      <c r="L67" s="120">
        <v>27295.806685</v>
      </c>
      <c r="M67" s="120">
        <v>30041</v>
      </c>
      <c r="N67" s="74"/>
      <c r="O67" s="66">
        <v>5.2</v>
      </c>
      <c r="P67" s="65" t="s">
        <v>34</v>
      </c>
      <c r="Q67" s="65"/>
      <c r="R67" s="65"/>
      <c r="S67" s="115"/>
      <c r="T67" s="115"/>
    </row>
    <row r="68" spans="2:22" s="55" customFormat="1" ht="20.100000000000001" customHeight="1">
      <c r="B68" s="70"/>
      <c r="C68" s="64"/>
      <c r="D68" s="65"/>
      <c r="E68" s="65"/>
      <c r="F68" s="65"/>
      <c r="G68" s="72"/>
      <c r="H68" s="120"/>
      <c r="I68" s="120"/>
      <c r="J68" s="120"/>
      <c r="K68" s="120"/>
      <c r="L68" s="120"/>
      <c r="M68" s="120"/>
      <c r="N68" s="74"/>
      <c r="O68" s="66"/>
      <c r="P68" s="52"/>
      <c r="Q68" s="52"/>
      <c r="R68" s="52"/>
      <c r="S68" s="115"/>
      <c r="T68" s="115"/>
    </row>
    <row r="69" spans="2:22" s="55" customFormat="1" ht="23.1" customHeight="1">
      <c r="B69" s="70"/>
      <c r="C69" s="64">
        <v>5.3</v>
      </c>
      <c r="D69" s="71" t="s">
        <v>35</v>
      </c>
      <c r="E69" s="71"/>
      <c r="F69" s="71"/>
      <c r="G69" s="72">
        <v>71892.410091162397</v>
      </c>
      <c r="H69" s="120">
        <v>73582.855175316872</v>
      </c>
      <c r="I69" s="120">
        <v>74298.152686755915</v>
      </c>
      <c r="J69" s="120">
        <v>66826.140404138394</v>
      </c>
      <c r="K69" s="120">
        <v>61073.778926346931</v>
      </c>
      <c r="L69" s="120">
        <v>86388.786875586506</v>
      </c>
      <c r="M69" s="120">
        <v>94736</v>
      </c>
      <c r="N69" s="74"/>
      <c r="O69" s="66">
        <v>5.3</v>
      </c>
      <c r="P69" s="65" t="s">
        <v>36</v>
      </c>
      <c r="Q69" s="65"/>
      <c r="R69" s="65"/>
      <c r="S69" s="115"/>
      <c r="T69" s="115"/>
      <c r="V69" s="123"/>
    </row>
    <row r="70" spans="2:22" s="55" customFormat="1" ht="20.100000000000001" customHeight="1">
      <c r="B70" s="124"/>
      <c r="C70" s="125"/>
      <c r="D70" s="125"/>
      <c r="E70" s="125"/>
      <c r="F70" s="125"/>
      <c r="G70" s="73"/>
      <c r="H70" s="72"/>
      <c r="I70" s="72"/>
      <c r="J70" s="120"/>
      <c r="K70" s="120"/>
      <c r="L70" s="120"/>
      <c r="M70" s="120"/>
      <c r="N70" s="70"/>
      <c r="O70" s="64"/>
      <c r="S70" s="115"/>
      <c r="T70" s="115"/>
      <c r="V70" s="123"/>
    </row>
    <row r="71" spans="2:22" s="83" customFormat="1" ht="5.0999999999999996" customHeight="1">
      <c r="B71" s="97"/>
      <c r="C71" s="76"/>
      <c r="D71" s="76"/>
      <c r="E71" s="76"/>
      <c r="F71" s="76"/>
      <c r="G71" s="79"/>
      <c r="H71" s="79"/>
      <c r="I71" s="79"/>
      <c r="J71" s="79"/>
      <c r="K71" s="78"/>
      <c r="L71" s="79"/>
      <c r="M71" s="79"/>
      <c r="N71" s="126"/>
      <c r="O71" s="127"/>
      <c r="P71" s="127"/>
      <c r="Q71" s="127"/>
      <c r="R71" s="127"/>
      <c r="S71" s="128"/>
      <c r="T71" s="128"/>
    </row>
    <row r="72" spans="2:22" s="76" customFormat="1" ht="20.100000000000001" customHeight="1">
      <c r="B72" s="129"/>
      <c r="C72" s="129"/>
      <c r="D72" s="129"/>
      <c r="E72" s="129"/>
      <c r="F72" s="129"/>
      <c r="G72" s="130"/>
      <c r="H72" s="130"/>
      <c r="I72" s="130"/>
      <c r="J72" s="130"/>
      <c r="K72" s="125"/>
      <c r="L72" s="130"/>
      <c r="M72" s="130"/>
      <c r="N72" s="131"/>
      <c r="O72" s="132"/>
      <c r="P72" s="132"/>
      <c r="Q72" s="132"/>
      <c r="R72" s="130"/>
      <c r="S72" s="4"/>
      <c r="T72" s="5"/>
      <c r="U72" s="133"/>
    </row>
    <row r="73" spans="2:22" ht="18" customHeight="1">
      <c r="G73" s="55"/>
      <c r="H73" s="55"/>
      <c r="I73" s="55"/>
      <c r="J73" s="55"/>
      <c r="K73" s="55"/>
      <c r="L73" s="55"/>
      <c r="M73" s="55"/>
      <c r="N73" s="19"/>
      <c r="O73" s="108"/>
      <c r="P73" s="108"/>
      <c r="Q73" s="108"/>
      <c r="R73" s="55"/>
    </row>
    <row r="74" spans="2:22" ht="18" customHeight="1">
      <c r="G74" s="55"/>
      <c r="H74" s="55"/>
      <c r="I74" s="55"/>
      <c r="J74" s="55"/>
      <c r="K74" s="55"/>
      <c r="L74" s="55"/>
      <c r="M74" s="55"/>
      <c r="N74" s="19"/>
      <c r="O74" s="108"/>
      <c r="P74" s="108"/>
      <c r="Q74" s="108"/>
      <c r="R74" s="55"/>
    </row>
    <row r="75" spans="2:22" ht="15.75" customHeight="1"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</row>
    <row r="76" spans="2:22">
      <c r="J76" s="135"/>
      <c r="K76" s="135"/>
      <c r="L76" s="135"/>
      <c r="M76" s="135"/>
    </row>
    <row r="78" spans="2:22">
      <c r="J78" s="33"/>
      <c r="K78" s="33"/>
      <c r="L78" s="33"/>
      <c r="M78" s="33"/>
    </row>
  </sheetData>
  <mergeCells count="90">
    <mergeCell ref="D69:F69"/>
    <mergeCell ref="P69:R69"/>
    <mergeCell ref="O71:R71"/>
    <mergeCell ref="B75:R75"/>
    <mergeCell ref="D65:F65"/>
    <mergeCell ref="P65:R65"/>
    <mergeCell ref="D66:F66"/>
    <mergeCell ref="D67:F67"/>
    <mergeCell ref="P67:R67"/>
    <mergeCell ref="D68:F68"/>
    <mergeCell ref="C61:F61"/>
    <mergeCell ref="O61:R61"/>
    <mergeCell ref="C62:F62"/>
    <mergeCell ref="C63:F63"/>
    <mergeCell ref="O63:R63"/>
    <mergeCell ref="C64:F64"/>
    <mergeCell ref="D57:F57"/>
    <mergeCell ref="P57:R57"/>
    <mergeCell ref="D58:F58"/>
    <mergeCell ref="D59:F59"/>
    <mergeCell ref="P59:R59"/>
    <mergeCell ref="D60:F60"/>
    <mergeCell ref="D53:F53"/>
    <mergeCell ref="P53:R53"/>
    <mergeCell ref="D54:F54"/>
    <mergeCell ref="D55:F55"/>
    <mergeCell ref="P55:R55"/>
    <mergeCell ref="D56:F56"/>
    <mergeCell ref="C49:F49"/>
    <mergeCell ref="O49:R49"/>
    <mergeCell ref="C50:F50"/>
    <mergeCell ref="D51:F51"/>
    <mergeCell ref="P51:R51"/>
    <mergeCell ref="D52:F52"/>
    <mergeCell ref="C45:F45"/>
    <mergeCell ref="O45:R45"/>
    <mergeCell ref="C46:F46"/>
    <mergeCell ref="C47:F47"/>
    <mergeCell ref="O47:R47"/>
    <mergeCell ref="C48:F48"/>
    <mergeCell ref="D36:F36"/>
    <mergeCell ref="O37:R37"/>
    <mergeCell ref="G39:R39"/>
    <mergeCell ref="B41:F41"/>
    <mergeCell ref="N41:R41"/>
    <mergeCell ref="B43:D43"/>
    <mergeCell ref="N43:P43"/>
    <mergeCell ref="D32:F32"/>
    <mergeCell ref="D33:F33"/>
    <mergeCell ref="P33:R33"/>
    <mergeCell ref="D34:F34"/>
    <mergeCell ref="D35:F35"/>
    <mergeCell ref="P35:R35"/>
    <mergeCell ref="C28:F28"/>
    <mergeCell ref="C29:F29"/>
    <mergeCell ref="O29:R29"/>
    <mergeCell ref="C30:F30"/>
    <mergeCell ref="D31:F31"/>
    <mergeCell ref="P31:R31"/>
    <mergeCell ref="D24:F24"/>
    <mergeCell ref="D25:F25"/>
    <mergeCell ref="P25:R25"/>
    <mergeCell ref="D26:F26"/>
    <mergeCell ref="C27:F27"/>
    <mergeCell ref="O27:R27"/>
    <mergeCell ref="D20:F20"/>
    <mergeCell ref="D21:F21"/>
    <mergeCell ref="P21:R21"/>
    <mergeCell ref="D22:F22"/>
    <mergeCell ref="D23:F23"/>
    <mergeCell ref="P23:R23"/>
    <mergeCell ref="C16:F16"/>
    <mergeCell ref="D17:F17"/>
    <mergeCell ref="P17:R17"/>
    <mergeCell ref="D18:F18"/>
    <mergeCell ref="D19:F19"/>
    <mergeCell ref="P19:R19"/>
    <mergeCell ref="C12:F12"/>
    <mergeCell ref="C13:F13"/>
    <mergeCell ref="O13:R13"/>
    <mergeCell ref="C14:F14"/>
    <mergeCell ref="C15:F15"/>
    <mergeCell ref="O15:R15"/>
    <mergeCell ref="B3:R3"/>
    <mergeCell ref="G5:R5"/>
    <mergeCell ref="B7:F7"/>
    <mergeCell ref="B9:D9"/>
    <mergeCell ref="N9:P9"/>
    <mergeCell ref="C11:F11"/>
    <mergeCell ref="O11:R11"/>
  </mergeCells>
  <printOptions horizontalCentered="1"/>
  <pageMargins left="0.51181102362204722" right="0.51181102362204722" top="0.51181102362204722" bottom="0.51181102362204722" header="0.19685039370078741" footer="0.31496062992125984"/>
  <pageSetup paperSize="9" scale="30" firstPageNumber="19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3E4BA-691A-48A0-BA5D-B419808BC54F}">
  <dimension ref="A1:V74"/>
  <sheetViews>
    <sheetView view="pageBreakPreview" zoomScale="60" zoomScaleNormal="70" workbookViewId="0">
      <pane ySplit="7" topLeftCell="A8" activePane="bottomLeft" state="frozen"/>
      <selection activeCell="F38" sqref="F38"/>
      <selection pane="bottomLeft" activeCell="F38" sqref="F38"/>
    </sheetView>
  </sheetViews>
  <sheetFormatPr defaultColWidth="9.109375" defaultRowHeight="44.4"/>
  <cols>
    <col min="1" max="1" width="6.88671875" style="1" customWidth="1"/>
    <col min="2" max="4" width="5.6640625" style="1" customWidth="1"/>
    <col min="5" max="5" width="71.33203125" style="1" customWidth="1"/>
    <col min="6" max="12" width="12.44140625" style="1" customWidth="1"/>
    <col min="13" max="14" width="5.6640625" style="3" customWidth="1"/>
    <col min="15" max="15" width="7.6640625" style="136" customWidth="1"/>
    <col min="16" max="16" width="1.6640625" style="1" customWidth="1"/>
    <col min="17" max="17" width="79.6640625" style="1" customWidth="1"/>
    <col min="18" max="18" width="6.44140625" style="137" customWidth="1"/>
    <col min="19" max="19" width="21.5546875" style="138" customWidth="1"/>
    <col min="20" max="20" width="20.5546875" style="138" customWidth="1"/>
    <col min="21" max="21" width="9.109375" style="1"/>
    <col min="22" max="22" width="9.109375" style="139"/>
    <col min="23" max="16384" width="9.109375" style="1"/>
  </cols>
  <sheetData>
    <row r="1" spans="1:22" ht="30.75" customHeight="1"/>
    <row r="2" spans="1:22" ht="20.100000000000001" customHeight="1">
      <c r="F2" s="6"/>
      <c r="G2" s="6"/>
      <c r="H2" s="6"/>
      <c r="I2" s="6"/>
      <c r="J2" s="6"/>
      <c r="K2" s="6"/>
      <c r="L2" s="6"/>
      <c r="M2" s="140"/>
      <c r="N2" s="141"/>
      <c r="O2" s="8"/>
      <c r="P2" s="142"/>
      <c r="Q2" s="143"/>
      <c r="R2" s="10"/>
      <c r="S2" s="144"/>
    </row>
    <row r="3" spans="1:22" ht="43.2" customHeight="1">
      <c r="A3" s="14" t="s">
        <v>38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5"/>
      <c r="S3" s="146"/>
      <c r="T3" s="147"/>
    </row>
    <row r="4" spans="1:22" ht="20.100000000000001" customHeight="1">
      <c r="F4" s="18"/>
      <c r="G4" s="18"/>
      <c r="H4" s="18"/>
      <c r="I4" s="18"/>
      <c r="J4" s="18"/>
      <c r="K4" s="18"/>
      <c r="L4" s="18"/>
      <c r="M4" s="108"/>
      <c r="N4" s="20"/>
      <c r="O4" s="20"/>
      <c r="P4" s="20"/>
      <c r="Q4" s="21"/>
      <c r="R4" s="100"/>
    </row>
    <row r="5" spans="1:22" s="152" customFormat="1" ht="37.5" customHeight="1">
      <c r="A5" s="148"/>
      <c r="B5" s="148"/>
      <c r="C5" s="148"/>
      <c r="D5" s="148"/>
      <c r="E5" s="148"/>
      <c r="F5" s="25" t="s">
        <v>39</v>
      </c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149"/>
      <c r="S5" s="150"/>
      <c r="T5" s="151"/>
      <c r="V5" s="153"/>
    </row>
    <row r="6" spans="1:22" ht="20.100000000000001" customHeight="1">
      <c r="F6" s="21"/>
      <c r="G6" s="21"/>
      <c r="H6" s="21"/>
      <c r="I6" s="21"/>
      <c r="J6" s="21"/>
      <c r="K6" s="21"/>
      <c r="L6" s="21"/>
      <c r="M6" s="20"/>
      <c r="N6" s="20"/>
      <c r="O6" s="20"/>
      <c r="P6" s="20"/>
      <c r="Q6" s="32"/>
      <c r="R6" s="100"/>
      <c r="S6" s="154"/>
    </row>
    <row r="7" spans="1:22" s="40" customFormat="1" ht="24.9" customHeight="1">
      <c r="A7" s="34" t="s">
        <v>2</v>
      </c>
      <c r="B7" s="34"/>
      <c r="C7" s="34"/>
      <c r="D7" s="34"/>
      <c r="E7" s="34"/>
      <c r="F7" s="35">
        <v>2017</v>
      </c>
      <c r="G7" s="35">
        <v>2018</v>
      </c>
      <c r="H7" s="35">
        <v>2019</v>
      </c>
      <c r="I7" s="35">
        <v>2020</v>
      </c>
      <c r="J7" s="35">
        <v>2021</v>
      </c>
      <c r="K7" s="35">
        <v>2022</v>
      </c>
      <c r="L7" s="35">
        <v>2023</v>
      </c>
      <c r="M7" s="34" t="s">
        <v>40</v>
      </c>
      <c r="N7" s="34"/>
      <c r="O7" s="34"/>
      <c r="P7" s="34"/>
      <c r="Q7" s="34"/>
      <c r="R7" s="155"/>
      <c r="S7" s="156"/>
      <c r="T7" s="157"/>
      <c r="V7" s="155"/>
    </row>
    <row r="8" spans="1:22" s="21" customFormat="1" ht="20.100000000000001" customHeight="1">
      <c r="A8" s="20"/>
      <c r="M8" s="20"/>
      <c r="P8" s="41"/>
      <c r="Q8" s="41"/>
      <c r="R8" s="45"/>
      <c r="S8" s="114"/>
      <c r="T8" s="114"/>
      <c r="U8" s="55"/>
    </row>
    <row r="9" spans="1:22" s="21" customFormat="1" ht="23.1" customHeight="1">
      <c r="A9" s="44" t="s">
        <v>4</v>
      </c>
      <c r="B9" s="44"/>
      <c r="C9" s="44"/>
      <c r="D9" s="41"/>
      <c r="E9" s="41"/>
      <c r="F9" s="46">
        <f t="shared" ref="F9" si="0">F11+F13+F15+F27+F29</f>
        <v>402839.84053711593</v>
      </c>
      <c r="G9" s="46">
        <f>G11+G13+G15+G27+G29</f>
        <v>408807.19090829999</v>
      </c>
      <c r="H9" s="46">
        <f>H11+H13+H15+H27+H29</f>
        <v>412937.31847780058</v>
      </c>
      <c r="I9" s="46">
        <f>I11+I13+I15+I27+I29</f>
        <v>393290.62983652623</v>
      </c>
      <c r="J9" s="46">
        <f>J11+J13+J15+J27+J29</f>
        <v>412295</v>
      </c>
      <c r="K9" s="46">
        <v>417012</v>
      </c>
      <c r="L9" s="46">
        <v>437484</v>
      </c>
      <c r="M9" s="47" t="s">
        <v>5</v>
      </c>
      <c r="N9" s="47"/>
      <c r="O9" s="47"/>
      <c r="P9" s="45"/>
      <c r="Q9" s="45"/>
      <c r="R9" s="100"/>
      <c r="S9" s="114"/>
      <c r="T9" s="114"/>
      <c r="U9" s="55"/>
    </row>
    <row r="10" spans="1:22" s="55" customFormat="1" ht="20.100000000000001" customHeight="1">
      <c r="A10" s="108"/>
      <c r="B10" s="52"/>
      <c r="C10" s="52"/>
      <c r="D10" s="52"/>
      <c r="E10" s="52"/>
      <c r="F10" s="51"/>
      <c r="G10" s="46"/>
      <c r="H10" s="51"/>
      <c r="I10" s="46"/>
      <c r="J10" s="51"/>
      <c r="K10" s="51"/>
      <c r="L10" s="51"/>
      <c r="M10" s="108"/>
      <c r="N10" s="52"/>
      <c r="O10" s="52"/>
      <c r="P10" s="52"/>
      <c r="Q10" s="52"/>
      <c r="R10" s="158"/>
      <c r="S10" s="159"/>
      <c r="T10" s="114"/>
      <c r="V10" s="21"/>
    </row>
    <row r="11" spans="1:22" s="55" customFormat="1" ht="23.1" customHeight="1">
      <c r="A11" s="56" t="s">
        <v>6</v>
      </c>
      <c r="B11" s="57" t="s">
        <v>7</v>
      </c>
      <c r="C11" s="57"/>
      <c r="D11" s="57"/>
      <c r="E11" s="57"/>
      <c r="F11" s="58">
        <v>135982.03007573</v>
      </c>
      <c r="G11" s="160">
        <v>137775.40568351999</v>
      </c>
      <c r="H11" s="160">
        <v>139223.61168351999</v>
      </c>
      <c r="I11" s="160">
        <v>133793.89130926196</v>
      </c>
      <c r="J11" s="160">
        <v>139681</v>
      </c>
      <c r="K11" s="160">
        <v>148325</v>
      </c>
      <c r="L11" s="160">
        <v>160195</v>
      </c>
      <c r="M11" s="161" t="s">
        <v>6</v>
      </c>
      <c r="N11" s="62" t="s">
        <v>8</v>
      </c>
      <c r="O11" s="62"/>
      <c r="P11" s="62"/>
      <c r="Q11" s="62"/>
      <c r="R11" s="45"/>
      <c r="S11" s="114"/>
      <c r="T11" s="114"/>
      <c r="V11" s="21"/>
    </row>
    <row r="12" spans="1:22" s="55" customFormat="1" ht="20.100000000000001" customHeight="1">
      <c r="A12" s="64"/>
      <c r="B12" s="65"/>
      <c r="C12" s="65"/>
      <c r="D12" s="65"/>
      <c r="E12" s="65"/>
      <c r="F12" s="58"/>
      <c r="G12" s="160"/>
      <c r="H12" s="160"/>
      <c r="I12" s="160"/>
      <c r="J12" s="160"/>
      <c r="K12" s="160"/>
      <c r="L12" s="160"/>
      <c r="M12" s="66"/>
      <c r="N12" s="52"/>
      <c r="O12" s="52"/>
      <c r="P12" s="52"/>
      <c r="Q12" s="52"/>
      <c r="R12" s="52"/>
      <c r="S12" s="114"/>
      <c r="T12" s="114"/>
      <c r="V12" s="21"/>
    </row>
    <row r="13" spans="1:22" s="55" customFormat="1" ht="23.1" customHeight="1">
      <c r="A13" s="68" t="s">
        <v>9</v>
      </c>
      <c r="B13" s="57" t="s">
        <v>10</v>
      </c>
      <c r="C13" s="57"/>
      <c r="D13" s="57"/>
      <c r="E13" s="57"/>
      <c r="F13" s="58">
        <v>4525.3179518571433</v>
      </c>
      <c r="G13" s="58">
        <v>4599.9314718571422</v>
      </c>
      <c r="H13" s="160">
        <v>4630</v>
      </c>
      <c r="I13" s="58">
        <v>4338.3103679936667</v>
      </c>
      <c r="J13" s="160">
        <v>4464</v>
      </c>
      <c r="K13" s="160">
        <v>5604</v>
      </c>
      <c r="L13" s="160">
        <v>6318</v>
      </c>
      <c r="M13" s="99" t="s">
        <v>9</v>
      </c>
      <c r="N13" s="62" t="s">
        <v>11</v>
      </c>
      <c r="O13" s="62"/>
      <c r="P13" s="62"/>
      <c r="Q13" s="62"/>
      <c r="R13" s="45"/>
      <c r="S13" s="114"/>
      <c r="T13" s="114"/>
      <c r="V13" s="21"/>
    </row>
    <row r="14" spans="1:22" s="55" customFormat="1" ht="20.100000000000001" customHeight="1">
      <c r="A14" s="64"/>
      <c r="B14" s="65"/>
      <c r="C14" s="65"/>
      <c r="D14" s="65"/>
      <c r="E14" s="65"/>
      <c r="F14" s="58"/>
      <c r="G14" s="58"/>
      <c r="H14" s="160"/>
      <c r="I14" s="58"/>
      <c r="J14" s="160"/>
      <c r="K14" s="160"/>
      <c r="L14" s="160"/>
      <c r="M14" s="66"/>
      <c r="N14" s="52"/>
      <c r="O14" s="52"/>
      <c r="P14" s="52"/>
      <c r="Q14" s="52"/>
      <c r="R14" s="52"/>
      <c r="S14" s="114"/>
      <c r="T14" s="114"/>
      <c r="V14" s="21"/>
    </row>
    <row r="15" spans="1:22" s="55" customFormat="1" ht="23.1" customHeight="1">
      <c r="A15" s="56" t="s">
        <v>12</v>
      </c>
      <c r="B15" s="57" t="s">
        <v>13</v>
      </c>
      <c r="C15" s="57"/>
      <c r="D15" s="57"/>
      <c r="E15" s="57"/>
      <c r="F15" s="58">
        <f t="shared" ref="F15" si="1">F17+F19+F21+F23+F25</f>
        <v>101824.0985326497</v>
      </c>
      <c r="G15" s="58">
        <f>G17+G19+G21+G23+G25</f>
        <v>103387.38758102001</v>
      </c>
      <c r="H15" s="58">
        <f>H17+H19+H21+H23+H25</f>
        <v>104423.22049713111</v>
      </c>
      <c r="I15" s="58">
        <v>91266.106793237079</v>
      </c>
      <c r="J15" s="58">
        <v>102856</v>
      </c>
      <c r="K15" s="58">
        <v>92283</v>
      </c>
      <c r="L15" s="58">
        <v>99392</v>
      </c>
      <c r="M15" s="161" t="s">
        <v>12</v>
      </c>
      <c r="N15" s="62" t="s">
        <v>14</v>
      </c>
      <c r="O15" s="62"/>
      <c r="P15" s="62"/>
      <c r="Q15" s="62"/>
      <c r="R15" s="45"/>
      <c r="S15" s="114"/>
      <c r="T15" s="114"/>
      <c r="V15" s="21"/>
    </row>
    <row r="16" spans="1:22" s="55" customFormat="1" ht="20.100000000000001" customHeight="1">
      <c r="A16" s="64"/>
      <c r="B16" s="65"/>
      <c r="C16" s="65"/>
      <c r="D16" s="65"/>
      <c r="E16" s="65"/>
      <c r="F16" s="58"/>
      <c r="G16" s="58"/>
      <c r="H16" s="58"/>
      <c r="I16" s="58"/>
      <c r="J16" s="58"/>
      <c r="K16" s="58"/>
      <c r="L16" s="58"/>
      <c r="M16" s="66"/>
      <c r="N16" s="52"/>
      <c r="O16" s="52"/>
      <c r="P16" s="52"/>
      <c r="Q16" s="52"/>
      <c r="R16" s="52"/>
      <c r="S16" s="114"/>
      <c r="T16" s="114"/>
      <c r="V16" s="21"/>
    </row>
    <row r="17" spans="1:22" s="55" customFormat="1" ht="23.1" customHeight="1">
      <c r="A17" s="70"/>
      <c r="B17" s="64">
        <v>3.1</v>
      </c>
      <c r="C17" s="71" t="s">
        <v>15</v>
      </c>
      <c r="D17" s="71"/>
      <c r="E17" s="71"/>
      <c r="F17" s="72">
        <v>10092.84021728</v>
      </c>
      <c r="G17" s="162">
        <v>10480</v>
      </c>
      <c r="H17" s="162">
        <v>10875</v>
      </c>
      <c r="I17" s="162">
        <v>8216.0854477194243</v>
      </c>
      <c r="J17" s="162">
        <v>9824</v>
      </c>
      <c r="K17" s="162">
        <v>9397</v>
      </c>
      <c r="L17" s="162">
        <v>9602</v>
      </c>
      <c r="M17" s="74"/>
      <c r="N17" s="66">
        <v>3.1</v>
      </c>
      <c r="O17" s="65" t="s">
        <v>16</v>
      </c>
      <c r="P17" s="65"/>
      <c r="Q17" s="65"/>
      <c r="R17" s="158"/>
      <c r="S17" s="159"/>
      <c r="T17" s="114"/>
      <c r="V17" s="21"/>
    </row>
    <row r="18" spans="1:22" s="55" customFormat="1" ht="20.100000000000001" customHeight="1">
      <c r="A18" s="70"/>
      <c r="B18" s="64"/>
      <c r="C18" s="65"/>
      <c r="D18" s="65"/>
      <c r="E18" s="65"/>
      <c r="F18" s="72"/>
      <c r="G18" s="162"/>
      <c r="H18" s="162"/>
      <c r="I18" s="162"/>
      <c r="J18" s="162"/>
      <c r="K18" s="162"/>
      <c r="L18" s="162"/>
      <c r="M18" s="74"/>
      <c r="N18" s="66"/>
      <c r="O18" s="65"/>
      <c r="P18" s="65"/>
      <c r="Q18" s="65"/>
      <c r="R18" s="158"/>
      <c r="S18" s="159"/>
      <c r="T18" s="114"/>
      <c r="V18" s="21"/>
    </row>
    <row r="19" spans="1:22" s="55" customFormat="1" ht="23.1" customHeight="1">
      <c r="A19" s="70"/>
      <c r="B19" s="64">
        <v>3.2</v>
      </c>
      <c r="C19" s="71" t="s">
        <v>17</v>
      </c>
      <c r="D19" s="71"/>
      <c r="E19" s="71"/>
      <c r="F19" s="163">
        <v>20447.347214000001</v>
      </c>
      <c r="G19" s="162">
        <v>20699</v>
      </c>
      <c r="H19" s="162">
        <v>20811</v>
      </c>
      <c r="I19" s="162">
        <v>19272.130747082108</v>
      </c>
      <c r="J19" s="162">
        <v>18400</v>
      </c>
      <c r="K19" s="162">
        <v>16470</v>
      </c>
      <c r="L19" s="162">
        <v>17948</v>
      </c>
      <c r="M19" s="74"/>
      <c r="N19" s="66">
        <v>3.2</v>
      </c>
      <c r="O19" s="65" t="s">
        <v>18</v>
      </c>
      <c r="P19" s="65"/>
      <c r="Q19" s="65"/>
      <c r="R19" s="158"/>
      <c r="S19" s="159"/>
      <c r="T19" s="114"/>
      <c r="V19" s="21"/>
    </row>
    <row r="20" spans="1:22" s="55" customFormat="1" ht="20.100000000000001" customHeight="1">
      <c r="A20" s="70"/>
      <c r="B20" s="64"/>
      <c r="C20" s="65"/>
      <c r="D20" s="65"/>
      <c r="E20" s="65"/>
      <c r="F20" s="163"/>
      <c r="G20" s="162"/>
      <c r="H20" s="162"/>
      <c r="I20" s="162"/>
      <c r="J20" s="162"/>
      <c r="K20" s="162"/>
      <c r="L20" s="162"/>
      <c r="M20" s="74"/>
      <c r="N20" s="66"/>
      <c r="O20" s="52"/>
      <c r="P20" s="52"/>
      <c r="Q20" s="52"/>
      <c r="R20" s="158"/>
      <c r="S20" s="159"/>
      <c r="T20" s="114"/>
      <c r="V20" s="21"/>
    </row>
    <row r="21" spans="1:22" s="55" customFormat="1" ht="23.1" customHeight="1">
      <c r="A21" s="70"/>
      <c r="B21" s="64">
        <v>3.3</v>
      </c>
      <c r="C21" s="71" t="s">
        <v>19</v>
      </c>
      <c r="D21" s="71"/>
      <c r="E21" s="71"/>
      <c r="F21" s="72">
        <v>17425.680417430602</v>
      </c>
      <c r="G21" s="162">
        <v>17720.536172</v>
      </c>
      <c r="H21" s="162">
        <v>17941.369088111111</v>
      </c>
      <c r="I21" s="162">
        <v>15288.373433132285</v>
      </c>
      <c r="J21" s="162">
        <v>17758</v>
      </c>
      <c r="K21" s="162">
        <v>11549</v>
      </c>
      <c r="L21" s="162">
        <v>15924</v>
      </c>
      <c r="M21" s="74"/>
      <c r="N21" s="66">
        <v>3.3</v>
      </c>
      <c r="O21" s="65" t="s">
        <v>20</v>
      </c>
      <c r="P21" s="65"/>
      <c r="Q21" s="65"/>
      <c r="R21" s="158"/>
      <c r="S21" s="159"/>
      <c r="T21" s="114"/>
      <c r="V21" s="21"/>
    </row>
    <row r="22" spans="1:22" s="55" customFormat="1" ht="20.100000000000001" customHeight="1">
      <c r="A22" s="70"/>
      <c r="B22" s="64"/>
      <c r="C22" s="65"/>
      <c r="D22" s="65"/>
      <c r="E22" s="65"/>
      <c r="F22" s="72"/>
      <c r="G22" s="162"/>
      <c r="H22" s="162"/>
      <c r="I22" s="162"/>
      <c r="J22" s="162"/>
      <c r="K22" s="162"/>
      <c r="L22" s="162"/>
      <c r="M22" s="74"/>
      <c r="N22" s="66"/>
      <c r="O22" s="52"/>
      <c r="P22" s="52"/>
      <c r="Q22" s="52"/>
      <c r="R22" s="158"/>
      <c r="S22" s="159"/>
      <c r="T22" s="114"/>
      <c r="V22" s="21"/>
    </row>
    <row r="23" spans="1:22" s="55" customFormat="1" ht="23.1" customHeight="1">
      <c r="A23" s="70"/>
      <c r="B23" s="64">
        <v>3.4</v>
      </c>
      <c r="C23" s="71" t="s">
        <v>21</v>
      </c>
      <c r="D23" s="71"/>
      <c r="E23" s="71"/>
      <c r="F23" s="72">
        <v>13610.7301932514</v>
      </c>
      <c r="G23" s="162">
        <v>13865.1209</v>
      </c>
      <c r="H23" s="162">
        <v>13919.1209</v>
      </c>
      <c r="I23" s="162">
        <v>13002.968065456342</v>
      </c>
      <c r="J23" s="162">
        <v>14520</v>
      </c>
      <c r="K23" s="162">
        <v>13971</v>
      </c>
      <c r="L23" s="162">
        <v>14325</v>
      </c>
      <c r="M23" s="74"/>
      <c r="N23" s="66">
        <v>3.4</v>
      </c>
      <c r="O23" s="65" t="s">
        <v>22</v>
      </c>
      <c r="P23" s="65"/>
      <c r="Q23" s="65"/>
      <c r="R23" s="158"/>
      <c r="S23" s="159"/>
      <c r="T23" s="114"/>
      <c r="V23" s="21"/>
    </row>
    <row r="24" spans="1:22" s="55" customFormat="1" ht="20.100000000000001" customHeight="1">
      <c r="A24" s="70"/>
      <c r="B24" s="64"/>
      <c r="C24" s="65"/>
      <c r="D24" s="65"/>
      <c r="E24" s="65"/>
      <c r="F24" s="72"/>
      <c r="G24" s="162"/>
      <c r="H24" s="162"/>
      <c r="I24" s="162"/>
      <c r="J24" s="162"/>
      <c r="K24" s="162"/>
      <c r="L24" s="162"/>
      <c r="M24" s="74"/>
      <c r="N24" s="66"/>
      <c r="O24" s="52"/>
      <c r="P24" s="52"/>
      <c r="Q24" s="52"/>
      <c r="R24" s="158"/>
      <c r="S24" s="159"/>
      <c r="T24" s="114"/>
      <c r="V24" s="21"/>
    </row>
    <row r="25" spans="1:22" s="55" customFormat="1" ht="23.1" customHeight="1">
      <c r="A25" s="70"/>
      <c r="B25" s="64">
        <v>3.5</v>
      </c>
      <c r="C25" s="71" t="s">
        <v>23</v>
      </c>
      <c r="D25" s="71"/>
      <c r="E25" s="71"/>
      <c r="F25" s="72">
        <v>40247.5004906877</v>
      </c>
      <c r="G25" s="162">
        <v>40622.730509020003</v>
      </c>
      <c r="H25" s="162">
        <v>40876.730509020003</v>
      </c>
      <c r="I25" s="162">
        <v>35486.549099846918</v>
      </c>
      <c r="J25" s="162">
        <v>42354</v>
      </c>
      <c r="K25" s="162">
        <v>40896</v>
      </c>
      <c r="L25" s="162">
        <v>41593</v>
      </c>
      <c r="M25" s="74"/>
      <c r="N25" s="66">
        <v>3.5</v>
      </c>
      <c r="O25" s="65" t="s">
        <v>24</v>
      </c>
      <c r="P25" s="65"/>
      <c r="Q25" s="65"/>
      <c r="R25" s="158"/>
      <c r="S25" s="159"/>
      <c r="T25" s="114"/>
      <c r="V25" s="21"/>
    </row>
    <row r="26" spans="1:22" s="55" customFormat="1" ht="20.100000000000001" customHeight="1">
      <c r="A26" s="70"/>
      <c r="B26" s="64"/>
      <c r="C26" s="65"/>
      <c r="D26" s="65"/>
      <c r="E26" s="65"/>
      <c r="F26" s="72"/>
      <c r="G26" s="162"/>
      <c r="H26" s="162"/>
      <c r="I26" s="162"/>
      <c r="J26" s="162"/>
      <c r="K26" s="162"/>
      <c r="L26" s="162"/>
      <c r="M26" s="74"/>
      <c r="N26" s="66"/>
      <c r="O26" s="52"/>
      <c r="P26" s="52"/>
      <c r="Q26" s="52"/>
      <c r="R26" s="158"/>
      <c r="S26" s="159"/>
      <c r="T26" s="114"/>
      <c r="V26" s="21"/>
    </row>
    <row r="27" spans="1:22" s="55" customFormat="1" ht="23.1" customHeight="1">
      <c r="A27" s="56" t="s">
        <v>25</v>
      </c>
      <c r="B27" s="57" t="s">
        <v>26</v>
      </c>
      <c r="C27" s="57"/>
      <c r="D27" s="57"/>
      <c r="E27" s="57"/>
      <c r="F27" s="58">
        <v>11444.683066</v>
      </c>
      <c r="G27" s="160">
        <v>11476.343672000003</v>
      </c>
      <c r="H27" s="160">
        <v>11519.690072000003</v>
      </c>
      <c r="I27" s="160">
        <v>10598.115492366003</v>
      </c>
      <c r="J27" s="160">
        <v>11234</v>
      </c>
      <c r="K27" s="160">
        <v>11594</v>
      </c>
      <c r="L27" s="160">
        <v>11676</v>
      </c>
      <c r="M27" s="61" t="s">
        <v>25</v>
      </c>
      <c r="N27" s="62" t="s">
        <v>27</v>
      </c>
      <c r="O27" s="62"/>
      <c r="P27" s="62"/>
      <c r="Q27" s="62"/>
      <c r="R27" s="45"/>
      <c r="S27" s="114"/>
      <c r="T27" s="114"/>
      <c r="V27" s="21"/>
    </row>
    <row r="28" spans="1:22" s="55" customFormat="1" ht="20.100000000000001" customHeight="1">
      <c r="A28" s="64"/>
      <c r="B28" s="65"/>
      <c r="C28" s="65"/>
      <c r="D28" s="65"/>
      <c r="E28" s="65"/>
      <c r="F28" s="58"/>
      <c r="G28" s="160"/>
      <c r="H28" s="160"/>
      <c r="I28" s="160"/>
      <c r="J28" s="160"/>
      <c r="K28" s="160"/>
      <c r="L28" s="160"/>
      <c r="M28" s="66"/>
      <c r="N28" s="52"/>
      <c r="O28" s="52"/>
      <c r="P28" s="52"/>
      <c r="Q28" s="52"/>
      <c r="R28" s="52"/>
      <c r="S28" s="114"/>
      <c r="T28" s="114"/>
      <c r="V28" s="21"/>
    </row>
    <row r="29" spans="1:22" s="55" customFormat="1" ht="23.1" customHeight="1">
      <c r="A29" s="56" t="s">
        <v>28</v>
      </c>
      <c r="B29" s="57" t="s">
        <v>29</v>
      </c>
      <c r="C29" s="57"/>
      <c r="D29" s="57"/>
      <c r="E29" s="57"/>
      <c r="F29" s="58">
        <f t="shared" ref="F29" si="2">F31+F33+F35</f>
        <v>149063.7109108791</v>
      </c>
      <c r="G29" s="58">
        <v>151568.12249990288</v>
      </c>
      <c r="H29" s="58">
        <v>153140.79622514948</v>
      </c>
      <c r="I29" s="58">
        <v>153294.2058736675</v>
      </c>
      <c r="J29" s="58">
        <v>154060</v>
      </c>
      <c r="K29" s="58">
        <v>159206</v>
      </c>
      <c r="L29" s="58">
        <v>159903</v>
      </c>
      <c r="M29" s="61" t="s">
        <v>28</v>
      </c>
      <c r="N29" s="62" t="s">
        <v>30</v>
      </c>
      <c r="O29" s="62"/>
      <c r="P29" s="62"/>
      <c r="Q29" s="62"/>
      <c r="R29" s="45"/>
      <c r="S29" s="114"/>
      <c r="T29" s="114"/>
      <c r="V29" s="21"/>
    </row>
    <row r="30" spans="1:22" s="55" customFormat="1" ht="20.100000000000001" customHeight="1">
      <c r="A30" s="64"/>
      <c r="B30" s="65"/>
      <c r="C30" s="65"/>
      <c r="D30" s="65"/>
      <c r="E30" s="65"/>
      <c r="F30" s="58"/>
      <c r="G30" s="58"/>
      <c r="H30" s="58"/>
      <c r="I30" s="58"/>
      <c r="J30" s="58"/>
      <c r="K30" s="58"/>
      <c r="L30" s="58"/>
      <c r="M30" s="66"/>
      <c r="N30" s="52"/>
      <c r="O30" s="52"/>
      <c r="P30" s="52"/>
      <c r="Q30" s="52"/>
      <c r="R30" s="52"/>
      <c r="S30" s="114"/>
      <c r="T30" s="114"/>
      <c r="V30" s="21"/>
    </row>
    <row r="31" spans="1:22" s="55" customFormat="1" ht="23.1" customHeight="1">
      <c r="A31" s="70"/>
      <c r="B31" s="64">
        <v>5.0999999999999996</v>
      </c>
      <c r="C31" s="71" t="s">
        <v>31</v>
      </c>
      <c r="D31" s="71"/>
      <c r="E31" s="71"/>
      <c r="F31" s="72">
        <v>44773.4815257191</v>
      </c>
      <c r="G31" s="162">
        <v>45282.359993175705</v>
      </c>
      <c r="H31" s="162">
        <v>45693.027377433275</v>
      </c>
      <c r="I31" s="162">
        <v>43398</v>
      </c>
      <c r="J31" s="162">
        <v>42325</v>
      </c>
      <c r="K31" s="162">
        <v>39722</v>
      </c>
      <c r="L31" s="162">
        <v>47531</v>
      </c>
      <c r="M31" s="74"/>
      <c r="N31" s="66">
        <v>5.0999999999999996</v>
      </c>
      <c r="O31" s="65" t="s">
        <v>32</v>
      </c>
      <c r="P31" s="65"/>
      <c r="Q31" s="65"/>
      <c r="R31" s="158"/>
      <c r="S31" s="159"/>
      <c r="T31" s="114"/>
      <c r="V31" s="21"/>
    </row>
    <row r="32" spans="1:22" s="55" customFormat="1" ht="20.100000000000001" customHeight="1">
      <c r="A32" s="70"/>
      <c r="B32" s="64"/>
      <c r="C32" s="65"/>
      <c r="D32" s="65"/>
      <c r="E32" s="65"/>
      <c r="F32" s="72"/>
      <c r="G32" s="162"/>
      <c r="H32" s="162"/>
      <c r="I32" s="162"/>
      <c r="J32" s="162"/>
      <c r="K32" s="162"/>
      <c r="L32" s="162"/>
      <c r="M32" s="74"/>
      <c r="N32" s="66"/>
      <c r="O32" s="52"/>
      <c r="P32" s="52"/>
      <c r="Q32" s="52"/>
      <c r="R32" s="158"/>
      <c r="S32" s="159"/>
      <c r="T32" s="114"/>
      <c r="V32" s="21"/>
    </row>
    <row r="33" spans="1:22" s="55" customFormat="1" ht="23.1" customHeight="1">
      <c r="A33" s="70"/>
      <c r="B33" s="64">
        <v>5.2</v>
      </c>
      <c r="C33" s="71" t="s">
        <v>33</v>
      </c>
      <c r="D33" s="71"/>
      <c r="E33" s="71"/>
      <c r="F33" s="72">
        <v>34570.3209892534</v>
      </c>
      <c r="G33" s="72">
        <v>36207.375696269752</v>
      </c>
      <c r="H33" s="164">
        <v>37016.59269882115</v>
      </c>
      <c r="I33" s="72">
        <v>34411</v>
      </c>
      <c r="J33" s="72">
        <v>34956</v>
      </c>
      <c r="K33" s="72">
        <v>33935</v>
      </c>
      <c r="L33" s="72">
        <v>36387</v>
      </c>
      <c r="M33" s="74"/>
      <c r="N33" s="66">
        <v>5.2</v>
      </c>
      <c r="O33" s="65" t="s">
        <v>34</v>
      </c>
      <c r="P33" s="65"/>
      <c r="Q33" s="65"/>
      <c r="R33" s="158"/>
      <c r="S33" s="159"/>
      <c r="T33" s="114"/>
      <c r="V33" s="21"/>
    </row>
    <row r="34" spans="1:22" s="55" customFormat="1" ht="20.100000000000001" customHeight="1">
      <c r="A34" s="70"/>
      <c r="B34" s="64"/>
      <c r="C34" s="65"/>
      <c r="D34" s="65"/>
      <c r="E34" s="65"/>
      <c r="F34" s="72"/>
      <c r="G34" s="72"/>
      <c r="H34" s="72"/>
      <c r="I34" s="72"/>
      <c r="J34" s="72"/>
      <c r="K34" s="72"/>
      <c r="L34" s="72"/>
      <c r="M34" s="74"/>
      <c r="N34" s="66"/>
      <c r="O34" s="52"/>
      <c r="P34" s="52"/>
      <c r="Q34" s="52"/>
      <c r="R34" s="158"/>
      <c r="S34" s="159"/>
      <c r="T34" s="114"/>
      <c r="V34" s="21"/>
    </row>
    <row r="35" spans="1:22" s="55" customFormat="1" ht="23.1" customHeight="1">
      <c r="A35" s="70"/>
      <c r="B35" s="64">
        <v>5.3</v>
      </c>
      <c r="C35" s="71" t="s">
        <v>35</v>
      </c>
      <c r="D35" s="71"/>
      <c r="E35" s="71"/>
      <c r="F35" s="72">
        <v>69719.908395906605</v>
      </c>
      <c r="G35" s="162">
        <v>70078.386810457421</v>
      </c>
      <c r="H35" s="162">
        <v>70431.176148895072</v>
      </c>
      <c r="I35" s="162">
        <v>75485</v>
      </c>
      <c r="J35" s="162">
        <v>76779</v>
      </c>
      <c r="K35" s="162">
        <v>85549.142857142855</v>
      </c>
      <c r="L35" s="162">
        <v>75985</v>
      </c>
      <c r="M35" s="74"/>
      <c r="N35" s="66">
        <v>5.3</v>
      </c>
      <c r="O35" s="65" t="s">
        <v>36</v>
      </c>
      <c r="P35" s="65"/>
      <c r="Q35" s="65"/>
      <c r="R35" s="158"/>
      <c r="S35" s="159"/>
      <c r="T35" s="114"/>
      <c r="V35" s="21"/>
    </row>
    <row r="36" spans="1:22" s="55" customFormat="1" ht="20.100000000000001" customHeight="1">
      <c r="F36" s="72"/>
      <c r="G36" s="72"/>
      <c r="H36" s="72"/>
      <c r="I36" s="162"/>
      <c r="J36" s="162"/>
      <c r="K36" s="162"/>
      <c r="L36" s="162"/>
      <c r="M36" s="74"/>
      <c r="N36" s="66"/>
      <c r="O36" s="52"/>
      <c r="P36" s="52"/>
      <c r="Q36" s="52"/>
      <c r="R36" s="158"/>
      <c r="S36" s="159"/>
      <c r="T36" s="114"/>
      <c r="V36" s="21"/>
    </row>
    <row r="37" spans="1:22" s="83" customFormat="1" ht="5.0999999999999996" customHeight="1">
      <c r="A37" s="76"/>
      <c r="B37" s="76"/>
      <c r="C37" s="76"/>
      <c r="D37" s="76"/>
      <c r="E37" s="76"/>
      <c r="F37" s="79"/>
      <c r="G37" s="79"/>
      <c r="H37" s="79"/>
      <c r="I37" s="79"/>
      <c r="J37" s="79"/>
      <c r="K37" s="79"/>
      <c r="L37" s="79"/>
      <c r="M37" s="165"/>
      <c r="N37" s="81"/>
      <c r="O37" s="81"/>
      <c r="P37" s="81"/>
      <c r="Q37" s="81"/>
      <c r="R37" s="166"/>
      <c r="S37" s="167"/>
      <c r="T37" s="168"/>
      <c r="V37" s="169"/>
    </row>
    <row r="38" spans="1:22" s="76" customFormat="1" ht="62.25" customHeight="1">
      <c r="A38" s="129"/>
      <c r="B38" s="129"/>
      <c r="C38" s="129"/>
      <c r="D38" s="129"/>
      <c r="E38" s="129"/>
      <c r="F38" s="170"/>
      <c r="G38" s="170"/>
      <c r="H38" s="170"/>
      <c r="I38" s="171"/>
      <c r="J38" s="171"/>
      <c r="K38" s="171"/>
      <c r="L38" s="171"/>
      <c r="M38" s="172"/>
      <c r="N38" s="90"/>
      <c r="O38" s="173"/>
      <c r="P38" s="91"/>
      <c r="Q38" s="91"/>
      <c r="R38" s="174"/>
      <c r="S38" s="138"/>
      <c r="T38" s="138"/>
      <c r="V38" s="175"/>
    </row>
    <row r="39" spans="1:22" s="181" customFormat="1" ht="37.5" customHeight="1">
      <c r="A39" s="176"/>
      <c r="B39" s="176"/>
      <c r="C39" s="176"/>
      <c r="D39" s="176"/>
      <c r="E39" s="176"/>
      <c r="F39" s="177" t="s">
        <v>41</v>
      </c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8"/>
      <c r="S39" s="179"/>
      <c r="T39" s="180"/>
      <c r="V39" s="182"/>
    </row>
    <row r="40" spans="1:22" ht="20.100000000000001" customHeight="1">
      <c r="F40" s="21"/>
      <c r="G40" s="21"/>
      <c r="H40" s="21"/>
      <c r="I40" s="21"/>
      <c r="J40" s="21"/>
      <c r="K40" s="21"/>
      <c r="L40" s="21"/>
      <c r="M40" s="99"/>
      <c r="N40" s="99"/>
      <c r="O40" s="99"/>
      <c r="P40" s="99"/>
      <c r="Q40" s="100"/>
      <c r="R40" s="100"/>
      <c r="S40" s="154"/>
      <c r="T40" s="154"/>
    </row>
    <row r="41" spans="1:22" s="40" customFormat="1" ht="24.9" customHeight="1">
      <c r="A41" s="34" t="s">
        <v>2</v>
      </c>
      <c r="B41" s="34"/>
      <c r="C41" s="34"/>
      <c r="D41" s="34"/>
      <c r="E41" s="34"/>
      <c r="F41" s="35">
        <v>2017</v>
      </c>
      <c r="G41" s="35">
        <v>2018</v>
      </c>
      <c r="H41" s="35">
        <v>2019</v>
      </c>
      <c r="I41" s="35">
        <v>2020</v>
      </c>
      <c r="J41" s="35">
        <v>2021</v>
      </c>
      <c r="K41" s="35">
        <v>2022</v>
      </c>
      <c r="L41" s="35">
        <v>2023</v>
      </c>
      <c r="M41" s="101" t="s">
        <v>3</v>
      </c>
      <c r="N41" s="101"/>
      <c r="O41" s="101"/>
      <c r="P41" s="101"/>
      <c r="Q41" s="101"/>
      <c r="R41" s="155"/>
      <c r="S41" s="156"/>
      <c r="T41" s="157"/>
      <c r="V41" s="155"/>
    </row>
    <row r="42" spans="1:22" s="21" customFormat="1" ht="20.100000000000001" customHeight="1">
      <c r="A42" s="20"/>
      <c r="M42" s="20"/>
      <c r="O42" s="104"/>
      <c r="P42" s="104"/>
      <c r="Q42" s="104"/>
      <c r="R42" s="45"/>
      <c r="S42" s="114"/>
      <c r="T42" s="114"/>
      <c r="U42" s="55"/>
    </row>
    <row r="43" spans="1:22" s="21" customFormat="1" ht="23.1" customHeight="1">
      <c r="A43" s="183" t="s">
        <v>4</v>
      </c>
      <c r="B43" s="183"/>
      <c r="C43" s="41"/>
      <c r="D43" s="41"/>
      <c r="E43" s="41"/>
      <c r="F43" s="106">
        <f t="shared" ref="F43" si="3">F45+F47+F49+F61+F63</f>
        <v>22024.907786305608</v>
      </c>
      <c r="G43" s="106">
        <f>G45+G47+G49+G61+G63</f>
        <v>23014.15138539781</v>
      </c>
      <c r="H43" s="106">
        <f>H45+H47+H49+H61+H63</f>
        <v>23847.979463118194</v>
      </c>
      <c r="I43" s="106">
        <v>23577.818812555237</v>
      </c>
      <c r="J43" s="106">
        <v>23977.25329688457</v>
      </c>
      <c r="K43" s="106">
        <v>25104.415909508316</v>
      </c>
      <c r="L43" s="106">
        <v>25513</v>
      </c>
      <c r="M43" s="47" t="s">
        <v>5</v>
      </c>
      <c r="N43" s="47"/>
      <c r="O43" s="45"/>
      <c r="P43" s="45"/>
      <c r="Q43" s="45"/>
      <c r="R43" s="100"/>
      <c r="S43" s="159"/>
      <c r="T43" s="114"/>
      <c r="U43" s="55"/>
    </row>
    <row r="44" spans="1:22" s="55" customFormat="1" ht="20.100000000000001" customHeight="1">
      <c r="A44" s="108"/>
      <c r="B44" s="52"/>
      <c r="C44" s="52"/>
      <c r="D44" s="52"/>
      <c r="E44" s="52"/>
      <c r="F44" s="109"/>
      <c r="G44" s="184"/>
      <c r="H44" s="109"/>
      <c r="I44" s="184"/>
      <c r="J44" s="109"/>
      <c r="K44" s="184"/>
      <c r="L44" s="184"/>
      <c r="M44" s="185"/>
      <c r="N44" s="52"/>
      <c r="O44" s="52"/>
      <c r="P44" s="52"/>
      <c r="Q44" s="52"/>
      <c r="R44" s="158"/>
      <c r="S44" s="159"/>
      <c r="T44" s="114"/>
      <c r="V44" s="21"/>
    </row>
    <row r="45" spans="1:22" s="55" customFormat="1" ht="23.1" customHeight="1">
      <c r="A45" s="56" t="s">
        <v>6</v>
      </c>
      <c r="B45" s="57" t="s">
        <v>7</v>
      </c>
      <c r="C45" s="57"/>
      <c r="D45" s="57"/>
      <c r="E45" s="57"/>
      <c r="F45" s="58">
        <v>882.76110497015804</v>
      </c>
      <c r="G45" s="160">
        <v>931.92233887449231</v>
      </c>
      <c r="H45" s="160">
        <v>965.78236702530796</v>
      </c>
      <c r="I45" s="160">
        <v>1131.8969341878631</v>
      </c>
      <c r="J45" s="160">
        <v>1203.2064410178816</v>
      </c>
      <c r="K45" s="160">
        <v>1295.897381</v>
      </c>
      <c r="L45" s="160">
        <v>1385</v>
      </c>
      <c r="M45" s="61" t="s">
        <v>6</v>
      </c>
      <c r="N45" s="62" t="s">
        <v>8</v>
      </c>
      <c r="O45" s="62"/>
      <c r="P45" s="62"/>
      <c r="Q45" s="62"/>
      <c r="R45" s="45"/>
      <c r="S45" s="114"/>
      <c r="T45" s="114"/>
      <c r="V45" s="21"/>
    </row>
    <row r="46" spans="1:22" s="55" customFormat="1" ht="20.100000000000001" customHeight="1">
      <c r="A46" s="64"/>
      <c r="B46" s="65"/>
      <c r="C46" s="65"/>
      <c r="D46" s="65"/>
      <c r="E46" s="65"/>
      <c r="F46" s="58"/>
      <c r="G46" s="160"/>
      <c r="H46" s="160"/>
      <c r="I46" s="160"/>
      <c r="J46" s="160"/>
      <c r="K46" s="160"/>
      <c r="L46" s="160"/>
      <c r="M46" s="66"/>
      <c r="N46" s="52"/>
      <c r="O46" s="52"/>
      <c r="P46" s="52"/>
      <c r="Q46" s="52"/>
      <c r="R46" s="52"/>
      <c r="S46" s="114"/>
      <c r="T46" s="114"/>
      <c r="V46" s="21"/>
    </row>
    <row r="47" spans="1:22" s="55" customFormat="1" ht="23.1" customHeight="1">
      <c r="A47" s="68" t="s">
        <v>9</v>
      </c>
      <c r="B47" s="57" t="s">
        <v>10</v>
      </c>
      <c r="C47" s="57"/>
      <c r="D47" s="57"/>
      <c r="E47" s="57"/>
      <c r="F47" s="58">
        <v>903.58374585555498</v>
      </c>
      <c r="G47" s="160">
        <v>943.94141618159256</v>
      </c>
      <c r="H47" s="160">
        <v>968.1080226302397</v>
      </c>
      <c r="I47" s="160">
        <v>958.42694240104515</v>
      </c>
      <c r="J47" s="160">
        <v>923.92357246973586</v>
      </c>
      <c r="K47" s="160">
        <v>1223.1625690000001</v>
      </c>
      <c r="L47" s="160">
        <v>1334</v>
      </c>
      <c r="M47" s="99" t="s">
        <v>9</v>
      </c>
      <c r="N47" s="62" t="s">
        <v>11</v>
      </c>
      <c r="O47" s="62"/>
      <c r="P47" s="62"/>
      <c r="Q47" s="62"/>
      <c r="R47" s="45"/>
      <c r="S47" s="114"/>
      <c r="T47" s="114"/>
      <c r="V47" s="21"/>
    </row>
    <row r="48" spans="1:22" s="55" customFormat="1" ht="20.100000000000001" customHeight="1">
      <c r="A48" s="64"/>
      <c r="B48" s="65"/>
      <c r="C48" s="65"/>
      <c r="D48" s="65"/>
      <c r="E48" s="65"/>
      <c r="F48" s="58"/>
      <c r="G48" s="160"/>
      <c r="H48" s="160"/>
      <c r="I48" s="160"/>
      <c r="J48" s="160"/>
      <c r="K48" s="160"/>
      <c r="L48" s="160"/>
      <c r="M48" s="66"/>
      <c r="N48" s="52"/>
      <c r="O48" s="52"/>
      <c r="P48" s="52"/>
      <c r="Q48" s="52"/>
      <c r="R48" s="52"/>
      <c r="S48" s="114"/>
      <c r="T48" s="114"/>
      <c r="V48" s="21"/>
    </row>
    <row r="49" spans="1:22" s="55" customFormat="1" ht="23.1" customHeight="1">
      <c r="A49" s="56" t="s">
        <v>12</v>
      </c>
      <c r="B49" s="57" t="s">
        <v>13</v>
      </c>
      <c r="C49" s="57"/>
      <c r="D49" s="57"/>
      <c r="E49" s="57"/>
      <c r="F49" s="58">
        <f t="shared" ref="F49" si="4">F51+F53+F55+F57+F59</f>
        <v>3821.0817337268704</v>
      </c>
      <c r="G49" s="58">
        <f>G51+G53+G55+G57+G59</f>
        <v>3957.7148254202102</v>
      </c>
      <c r="H49" s="58">
        <f>H51+H53+H55+H57+H59</f>
        <v>4119.9437973224422</v>
      </c>
      <c r="I49" s="58">
        <v>3889.226944968219</v>
      </c>
      <c r="J49" s="58">
        <v>3904.7838522527031</v>
      </c>
      <c r="K49" s="58">
        <v>3700.4320780792341</v>
      </c>
      <c r="L49" s="58">
        <v>3931</v>
      </c>
      <c r="M49" s="161" t="s">
        <v>12</v>
      </c>
      <c r="N49" s="62" t="s">
        <v>14</v>
      </c>
      <c r="O49" s="62"/>
      <c r="P49" s="62"/>
      <c r="Q49" s="62"/>
      <c r="R49" s="45"/>
      <c r="S49" s="114"/>
      <c r="T49" s="114"/>
      <c r="V49" s="21"/>
    </row>
    <row r="50" spans="1:22" s="55" customFormat="1" ht="20.100000000000001" customHeight="1">
      <c r="A50" s="64"/>
      <c r="B50" s="65"/>
      <c r="C50" s="65"/>
      <c r="D50" s="65"/>
      <c r="E50" s="65"/>
      <c r="F50" s="58"/>
      <c r="G50" s="58"/>
      <c r="H50" s="58"/>
      <c r="I50" s="58"/>
      <c r="J50" s="58"/>
      <c r="K50" s="58"/>
      <c r="L50" s="58"/>
      <c r="M50" s="66"/>
      <c r="N50" s="52"/>
      <c r="O50" s="52"/>
      <c r="P50" s="52"/>
      <c r="Q50" s="52"/>
      <c r="R50" s="52"/>
      <c r="S50" s="114"/>
      <c r="T50" s="114"/>
      <c r="V50" s="21"/>
    </row>
    <row r="51" spans="1:22" s="55" customFormat="1" ht="23.1" customHeight="1">
      <c r="A51" s="70"/>
      <c r="B51" s="64">
        <v>3.1</v>
      </c>
      <c r="C51" s="71" t="s">
        <v>15</v>
      </c>
      <c r="D51" s="71"/>
      <c r="E51" s="71"/>
      <c r="F51" s="72">
        <v>701.25678980898294</v>
      </c>
      <c r="G51" s="162">
        <v>753.49893131077681</v>
      </c>
      <c r="H51" s="162">
        <v>820.23280533788932</v>
      </c>
      <c r="I51" s="162">
        <v>775.16323576056845</v>
      </c>
      <c r="J51" s="162">
        <v>783.03921252075622</v>
      </c>
      <c r="K51" s="162">
        <v>701.44257500000003</v>
      </c>
      <c r="L51" s="162">
        <v>716</v>
      </c>
      <c r="M51" s="74"/>
      <c r="N51" s="66">
        <v>3.1</v>
      </c>
      <c r="O51" s="65" t="s">
        <v>16</v>
      </c>
      <c r="P51" s="65"/>
      <c r="Q51" s="65"/>
      <c r="R51" s="158"/>
      <c r="S51" s="114"/>
      <c r="T51" s="114"/>
      <c r="V51" s="21"/>
    </row>
    <row r="52" spans="1:22" s="55" customFormat="1" ht="20.100000000000001" customHeight="1">
      <c r="A52" s="70"/>
      <c r="B52" s="64"/>
      <c r="C52" s="65"/>
      <c r="D52" s="65"/>
      <c r="E52" s="65"/>
      <c r="F52" s="72"/>
      <c r="G52" s="162"/>
      <c r="H52" s="162"/>
      <c r="I52" s="162"/>
      <c r="J52" s="162"/>
      <c r="K52" s="162"/>
      <c r="L52" s="162"/>
      <c r="M52" s="74"/>
      <c r="N52" s="66"/>
      <c r="O52" s="52"/>
      <c r="P52" s="52"/>
      <c r="Q52" s="52"/>
      <c r="R52" s="158"/>
      <c r="S52" s="114"/>
      <c r="T52" s="114"/>
      <c r="V52" s="21"/>
    </row>
    <row r="53" spans="1:22" s="55" customFormat="1" ht="23.1" customHeight="1">
      <c r="A53" s="70"/>
      <c r="B53" s="64">
        <v>3.2</v>
      </c>
      <c r="C53" s="71" t="s">
        <v>17</v>
      </c>
      <c r="D53" s="71"/>
      <c r="E53" s="71"/>
      <c r="F53" s="72">
        <v>543.98598079665101</v>
      </c>
      <c r="G53" s="162">
        <v>559.22399425818207</v>
      </c>
      <c r="H53" s="162">
        <v>574.51732642189154</v>
      </c>
      <c r="I53" s="162">
        <v>424.54269566408038</v>
      </c>
      <c r="J53" s="162">
        <v>425.81962991951349</v>
      </c>
      <c r="K53" s="162">
        <v>503.47580799999997</v>
      </c>
      <c r="L53" s="162">
        <v>489</v>
      </c>
      <c r="M53" s="74"/>
      <c r="N53" s="66">
        <v>3.2</v>
      </c>
      <c r="O53" s="65" t="s">
        <v>18</v>
      </c>
      <c r="P53" s="65"/>
      <c r="Q53" s="65"/>
      <c r="R53" s="158"/>
      <c r="S53" s="114"/>
      <c r="T53" s="114"/>
      <c r="V53" s="21"/>
    </row>
    <row r="54" spans="1:22" s="55" customFormat="1" ht="20.100000000000001" customHeight="1">
      <c r="A54" s="70"/>
      <c r="B54" s="64"/>
      <c r="C54" s="65"/>
      <c r="D54" s="65"/>
      <c r="E54" s="65"/>
      <c r="F54" s="72"/>
      <c r="G54" s="162"/>
      <c r="H54" s="162"/>
      <c r="I54" s="162"/>
      <c r="J54" s="162"/>
      <c r="K54" s="162"/>
      <c r="L54" s="162"/>
      <c r="M54" s="74"/>
      <c r="N54" s="66"/>
      <c r="O54" s="52"/>
      <c r="P54" s="52"/>
      <c r="Q54" s="52"/>
      <c r="R54" s="158"/>
      <c r="S54" s="114"/>
      <c r="T54" s="114"/>
      <c r="V54" s="21"/>
    </row>
    <row r="55" spans="1:22" s="55" customFormat="1" ht="23.1" customHeight="1">
      <c r="A55" s="70"/>
      <c r="B55" s="64">
        <v>3.3</v>
      </c>
      <c r="C55" s="71" t="s">
        <v>19</v>
      </c>
      <c r="D55" s="71"/>
      <c r="E55" s="71"/>
      <c r="F55" s="72">
        <v>1078.6537295660901</v>
      </c>
      <c r="G55" s="162">
        <v>1102.8722315764173</v>
      </c>
      <c r="H55" s="162">
        <v>1150.936792292948</v>
      </c>
      <c r="I55" s="162">
        <v>1077.3661362948758</v>
      </c>
      <c r="J55" s="162">
        <v>1086.6604994706236</v>
      </c>
      <c r="K55" s="162">
        <v>531.08889999999997</v>
      </c>
      <c r="L55" s="162">
        <v>534</v>
      </c>
      <c r="M55" s="74"/>
      <c r="N55" s="66">
        <v>3.3</v>
      </c>
      <c r="O55" s="65" t="s">
        <v>20</v>
      </c>
      <c r="P55" s="65"/>
      <c r="Q55" s="65"/>
      <c r="R55" s="158"/>
      <c r="S55" s="114"/>
      <c r="T55" s="114"/>
      <c r="V55" s="21"/>
    </row>
    <row r="56" spans="1:22" s="55" customFormat="1" ht="20.100000000000001" customHeight="1">
      <c r="A56" s="70"/>
      <c r="B56" s="64"/>
      <c r="C56" s="65"/>
      <c r="D56" s="65"/>
      <c r="E56" s="65"/>
      <c r="F56" s="72"/>
      <c r="G56" s="162"/>
      <c r="H56" s="162"/>
      <c r="I56" s="162"/>
      <c r="J56" s="162"/>
      <c r="K56" s="162"/>
      <c r="L56" s="162"/>
      <c r="M56" s="74"/>
      <c r="N56" s="66"/>
      <c r="O56" s="52"/>
      <c r="P56" s="52"/>
      <c r="Q56" s="52"/>
      <c r="R56" s="158"/>
      <c r="S56" s="114"/>
      <c r="T56" s="114"/>
      <c r="V56" s="21"/>
    </row>
    <row r="57" spans="1:22" s="55" customFormat="1" ht="23.1" customHeight="1">
      <c r="A57" s="70"/>
      <c r="B57" s="64">
        <v>3.4</v>
      </c>
      <c r="C57" s="71" t="s">
        <v>21</v>
      </c>
      <c r="D57" s="71"/>
      <c r="E57" s="71"/>
      <c r="F57" s="72">
        <v>321.11289574629598</v>
      </c>
      <c r="G57" s="162">
        <v>336.98266201434279</v>
      </c>
      <c r="H57" s="162">
        <v>344.8605476334609</v>
      </c>
      <c r="I57" s="162">
        <v>363.02046178672589</v>
      </c>
      <c r="J57" s="162">
        <v>350.50487482911075</v>
      </c>
      <c r="K57" s="162">
        <v>350.701143</v>
      </c>
      <c r="L57" s="162">
        <v>451</v>
      </c>
      <c r="M57" s="74"/>
      <c r="N57" s="66">
        <v>3.4</v>
      </c>
      <c r="O57" s="186" t="s">
        <v>22</v>
      </c>
      <c r="P57" s="186"/>
      <c r="Q57" s="186"/>
      <c r="R57" s="158"/>
      <c r="S57" s="114"/>
      <c r="T57" s="114"/>
      <c r="V57" s="21"/>
    </row>
    <row r="58" spans="1:22" s="55" customFormat="1" ht="20.100000000000001" customHeight="1">
      <c r="A58" s="70"/>
      <c r="B58" s="64"/>
      <c r="C58" s="65"/>
      <c r="D58" s="65"/>
      <c r="E58" s="65"/>
      <c r="F58" s="72"/>
      <c r="G58" s="162"/>
      <c r="H58" s="162"/>
      <c r="I58" s="162"/>
      <c r="J58" s="162"/>
      <c r="K58" s="162"/>
      <c r="L58" s="162"/>
      <c r="M58" s="74"/>
      <c r="N58" s="66"/>
      <c r="O58" s="52"/>
      <c r="P58" s="52"/>
      <c r="Q58" s="52"/>
      <c r="R58" s="158"/>
      <c r="S58" s="114"/>
      <c r="T58" s="114"/>
      <c r="V58" s="21"/>
    </row>
    <row r="59" spans="1:22" s="55" customFormat="1" ht="23.1" customHeight="1">
      <c r="A59" s="70"/>
      <c r="B59" s="64">
        <v>3.5</v>
      </c>
      <c r="C59" s="71" t="s">
        <v>23</v>
      </c>
      <c r="D59" s="71"/>
      <c r="E59" s="71"/>
      <c r="F59" s="72">
        <v>1176.0723378088501</v>
      </c>
      <c r="G59" s="162">
        <v>1205.1370062604917</v>
      </c>
      <c r="H59" s="162">
        <v>1229.3963256362529</v>
      </c>
      <c r="I59" s="162">
        <v>1249.1344154619685</v>
      </c>
      <c r="J59" s="162">
        <v>1258.7596355126991</v>
      </c>
      <c r="K59" s="162">
        <v>1613.723</v>
      </c>
      <c r="L59" s="162">
        <v>1741</v>
      </c>
      <c r="M59" s="74"/>
      <c r="N59" s="66">
        <v>3.5</v>
      </c>
      <c r="O59" s="65" t="s">
        <v>24</v>
      </c>
      <c r="P59" s="65"/>
      <c r="Q59" s="65"/>
      <c r="R59" s="158"/>
      <c r="S59" s="114"/>
      <c r="T59" s="114"/>
      <c r="V59" s="21"/>
    </row>
    <row r="60" spans="1:22" s="55" customFormat="1" ht="20.100000000000001" customHeight="1">
      <c r="A60" s="70"/>
      <c r="B60" s="64"/>
      <c r="C60" s="65"/>
      <c r="D60" s="65"/>
      <c r="E60" s="65"/>
      <c r="F60" s="72"/>
      <c r="G60" s="162"/>
      <c r="H60" s="162"/>
      <c r="I60" s="162"/>
      <c r="J60" s="162"/>
      <c r="K60" s="162"/>
      <c r="L60" s="162"/>
      <c r="M60" s="74"/>
      <c r="N60" s="66"/>
      <c r="O60" s="52"/>
      <c r="P60" s="52"/>
      <c r="Q60" s="52"/>
      <c r="R60" s="158"/>
      <c r="S60" s="114"/>
      <c r="T60" s="114"/>
      <c r="V60" s="21"/>
    </row>
    <row r="61" spans="1:22" s="55" customFormat="1" ht="23.1" customHeight="1">
      <c r="A61" s="56" t="s">
        <v>25</v>
      </c>
      <c r="B61" s="57" t="s">
        <v>26</v>
      </c>
      <c r="C61" s="57"/>
      <c r="D61" s="57"/>
      <c r="E61" s="57"/>
      <c r="F61" s="58">
        <v>489.73717113349301</v>
      </c>
      <c r="G61" s="160">
        <v>496.08778681931727</v>
      </c>
      <c r="H61" s="187">
        <v>512.45234973366803</v>
      </c>
      <c r="I61" s="160">
        <v>489.3919940169834</v>
      </c>
      <c r="J61" s="187">
        <v>494.28591387844307</v>
      </c>
      <c r="K61" s="160">
        <v>613.01543500000002</v>
      </c>
      <c r="L61" s="160">
        <v>647</v>
      </c>
      <c r="M61" s="61" t="s">
        <v>25</v>
      </c>
      <c r="N61" s="62" t="s">
        <v>27</v>
      </c>
      <c r="O61" s="62"/>
      <c r="P61" s="62"/>
      <c r="Q61" s="62"/>
      <c r="R61" s="45"/>
      <c r="S61" s="114"/>
      <c r="T61" s="114"/>
      <c r="V61" s="21"/>
    </row>
    <row r="62" spans="1:22" s="55" customFormat="1" ht="20.100000000000001" customHeight="1">
      <c r="A62" s="64"/>
      <c r="B62" s="65"/>
      <c r="C62" s="65"/>
      <c r="D62" s="65"/>
      <c r="E62" s="65"/>
      <c r="F62" s="58"/>
      <c r="G62" s="160"/>
      <c r="H62" s="187"/>
      <c r="I62" s="160"/>
      <c r="J62" s="187"/>
      <c r="K62" s="160"/>
      <c r="L62" s="160"/>
      <c r="M62" s="66"/>
      <c r="N62" s="52"/>
      <c r="O62" s="52"/>
      <c r="P62" s="52"/>
      <c r="Q62" s="52"/>
      <c r="R62" s="52"/>
      <c r="S62" s="114"/>
      <c r="T62" s="114"/>
      <c r="V62" s="21"/>
    </row>
    <row r="63" spans="1:22" s="55" customFormat="1" ht="23.1" customHeight="1">
      <c r="A63" s="56" t="s">
        <v>28</v>
      </c>
      <c r="B63" s="57" t="s">
        <v>29</v>
      </c>
      <c r="C63" s="57"/>
      <c r="D63" s="57"/>
      <c r="E63" s="57"/>
      <c r="F63" s="58">
        <f t="shared" ref="F63" si="5">F65+F67+F69</f>
        <v>15927.744030619531</v>
      </c>
      <c r="G63" s="58">
        <f>G65+G67+G69</f>
        <v>16684.485018102198</v>
      </c>
      <c r="H63" s="58">
        <f>H65+H67+H69</f>
        <v>17281.692926406537</v>
      </c>
      <c r="I63" s="58">
        <v>17108.875996981125</v>
      </c>
      <c r="J63" s="58">
        <v>17451.053517265809</v>
      </c>
      <c r="K63" s="58">
        <v>18271.908447000002</v>
      </c>
      <c r="L63" s="58">
        <v>18216</v>
      </c>
      <c r="M63" s="61" t="s">
        <v>28</v>
      </c>
      <c r="N63" s="62" t="s">
        <v>30</v>
      </c>
      <c r="O63" s="62"/>
      <c r="P63" s="62"/>
      <c r="Q63" s="62"/>
      <c r="R63" s="45"/>
      <c r="S63" s="114"/>
      <c r="T63" s="114"/>
      <c r="V63" s="21"/>
    </row>
    <row r="64" spans="1:22" s="55" customFormat="1" ht="20.100000000000001" customHeight="1">
      <c r="A64" s="64"/>
      <c r="B64" s="65"/>
      <c r="C64" s="65"/>
      <c r="D64" s="65"/>
      <c r="E64" s="65"/>
      <c r="F64" s="58"/>
      <c r="G64" s="58"/>
      <c r="H64" s="58"/>
      <c r="I64" s="58"/>
      <c r="J64" s="58"/>
      <c r="K64" s="58"/>
      <c r="L64" s="58"/>
      <c r="M64" s="66"/>
      <c r="N64" s="52"/>
      <c r="O64" s="52"/>
      <c r="P64" s="52"/>
      <c r="Q64" s="52"/>
      <c r="R64" s="52"/>
      <c r="S64" s="114"/>
      <c r="T64" s="114"/>
      <c r="V64" s="21"/>
    </row>
    <row r="65" spans="1:22" s="55" customFormat="1" ht="23.1" customHeight="1">
      <c r="A65" s="70"/>
      <c r="B65" s="64">
        <v>5.0999999999999996</v>
      </c>
      <c r="C65" s="71" t="s">
        <v>31</v>
      </c>
      <c r="D65" s="71"/>
      <c r="E65" s="71"/>
      <c r="F65" s="72">
        <v>3790.7630123065701</v>
      </c>
      <c r="G65" s="72">
        <v>3878.7815798976799</v>
      </c>
      <c r="H65" s="162">
        <v>3933.5051159679379</v>
      </c>
      <c r="I65" s="72">
        <v>4797.4112910787662</v>
      </c>
      <c r="J65" s="162">
        <v>4644.0101304275549</v>
      </c>
      <c r="K65" s="72">
        <v>5095.7696850000002</v>
      </c>
      <c r="L65" s="72">
        <v>5070</v>
      </c>
      <c r="M65" s="74"/>
      <c r="N65" s="66">
        <v>5.0999999999999996</v>
      </c>
      <c r="O65" s="65" t="s">
        <v>32</v>
      </c>
      <c r="P65" s="65"/>
      <c r="Q65" s="65"/>
      <c r="R65" s="158"/>
      <c r="S65" s="114"/>
      <c r="T65" s="114"/>
      <c r="V65" s="21"/>
    </row>
    <row r="66" spans="1:22" s="55" customFormat="1" ht="20.100000000000001" customHeight="1">
      <c r="A66" s="70"/>
      <c r="B66" s="64"/>
      <c r="C66" s="65"/>
      <c r="D66" s="65"/>
      <c r="E66" s="65"/>
      <c r="F66" s="72"/>
      <c r="G66" s="72"/>
      <c r="H66" s="162"/>
      <c r="I66" s="72"/>
      <c r="J66" s="162"/>
      <c r="K66" s="72"/>
      <c r="L66" s="72"/>
      <c r="M66" s="74"/>
      <c r="N66" s="66"/>
      <c r="O66" s="52"/>
      <c r="P66" s="52"/>
      <c r="Q66" s="52"/>
      <c r="R66" s="158"/>
      <c r="S66" s="114"/>
      <c r="T66" s="114"/>
      <c r="V66" s="21"/>
    </row>
    <row r="67" spans="1:22" s="55" customFormat="1" ht="23.1" customHeight="1">
      <c r="A67" s="70"/>
      <c r="B67" s="64">
        <v>5.2</v>
      </c>
      <c r="C67" s="71" t="s">
        <v>33</v>
      </c>
      <c r="D67" s="71"/>
      <c r="E67" s="71"/>
      <c r="F67" s="72">
        <v>2157.2753547145599</v>
      </c>
      <c r="G67" s="162">
        <v>2523.07251426925</v>
      </c>
      <c r="H67" s="162">
        <v>2745.4550414823439</v>
      </c>
      <c r="I67" s="162">
        <v>2469.769869570112</v>
      </c>
      <c r="J67" s="162">
        <v>2596.0863243182966</v>
      </c>
      <c r="K67" s="162">
        <v>2634.445616</v>
      </c>
      <c r="L67" s="162">
        <v>2694</v>
      </c>
      <c r="M67" s="74"/>
      <c r="N67" s="66">
        <v>5.2</v>
      </c>
      <c r="O67" s="65" t="s">
        <v>34</v>
      </c>
      <c r="P67" s="65"/>
      <c r="Q67" s="65"/>
      <c r="R67" s="158"/>
      <c r="S67" s="114"/>
      <c r="T67" s="114"/>
      <c r="V67" s="21"/>
    </row>
    <row r="68" spans="1:22" s="55" customFormat="1" ht="20.100000000000001" customHeight="1">
      <c r="A68" s="70"/>
      <c r="B68" s="64"/>
      <c r="C68" s="65"/>
      <c r="D68" s="65"/>
      <c r="E68" s="65"/>
      <c r="F68" s="72"/>
      <c r="G68" s="162"/>
      <c r="H68" s="162"/>
      <c r="I68" s="162"/>
      <c r="J68" s="162"/>
      <c r="K68" s="162"/>
      <c r="L68" s="162"/>
      <c r="M68" s="74"/>
      <c r="N68" s="66"/>
      <c r="O68" s="52"/>
      <c r="P68" s="52"/>
      <c r="Q68" s="52"/>
      <c r="R68" s="158"/>
      <c r="S68" s="114"/>
      <c r="T68" s="114"/>
      <c r="V68" s="21"/>
    </row>
    <row r="69" spans="1:22" s="55" customFormat="1" ht="23.1" customHeight="1">
      <c r="A69" s="70"/>
      <c r="B69" s="64">
        <v>5.3</v>
      </c>
      <c r="C69" s="71" t="s">
        <v>35</v>
      </c>
      <c r="D69" s="71"/>
      <c r="E69" s="71"/>
      <c r="F69" s="72">
        <v>9979.7056635984009</v>
      </c>
      <c r="G69" s="162">
        <v>10282.630923935269</v>
      </c>
      <c r="H69" s="162">
        <v>10602.732768956255</v>
      </c>
      <c r="I69" s="162">
        <v>9841.6948363322481</v>
      </c>
      <c r="J69" s="162">
        <v>10210.957062519954</v>
      </c>
      <c r="K69" s="162">
        <v>10541.693146</v>
      </c>
      <c r="L69" s="162">
        <v>10452</v>
      </c>
      <c r="M69" s="74"/>
      <c r="N69" s="66">
        <v>5.3</v>
      </c>
      <c r="O69" s="65" t="s">
        <v>36</v>
      </c>
      <c r="P69" s="65"/>
      <c r="Q69" s="65"/>
      <c r="R69" s="158"/>
      <c r="S69" s="114"/>
      <c r="T69" s="114"/>
      <c r="V69" s="21"/>
    </row>
    <row r="70" spans="1:22" s="55" customFormat="1" ht="20.100000000000001" customHeight="1">
      <c r="F70" s="72"/>
      <c r="G70" s="72"/>
      <c r="H70" s="72"/>
      <c r="I70" s="162"/>
      <c r="J70" s="162"/>
      <c r="K70" s="162"/>
      <c r="L70" s="162"/>
      <c r="M70" s="70"/>
      <c r="N70" s="64"/>
      <c r="R70" s="158"/>
      <c r="S70" s="159"/>
      <c r="T70" s="159"/>
      <c r="V70" s="21"/>
    </row>
    <row r="71" spans="1:22" s="83" customFormat="1" ht="5.0999999999999996" customHeight="1">
      <c r="A71" s="76"/>
      <c r="B71" s="76"/>
      <c r="C71" s="76"/>
      <c r="D71" s="76"/>
      <c r="E71" s="76"/>
      <c r="F71" s="79"/>
      <c r="G71" s="79"/>
      <c r="H71" s="78"/>
      <c r="I71" s="79"/>
      <c r="J71" s="79"/>
      <c r="K71" s="79"/>
      <c r="L71" s="79"/>
      <c r="M71" s="188"/>
      <c r="N71" s="127"/>
      <c r="O71" s="127"/>
      <c r="P71" s="127"/>
      <c r="Q71" s="127"/>
      <c r="R71" s="166"/>
      <c r="S71" s="167"/>
      <c r="T71" s="168"/>
      <c r="V71" s="169"/>
    </row>
    <row r="72" spans="1:22" s="76" customFormat="1" ht="20.100000000000001" customHeight="1">
      <c r="A72" s="129"/>
      <c r="B72" s="129"/>
      <c r="C72" s="129"/>
      <c r="D72" s="129"/>
      <c r="E72" s="129"/>
      <c r="F72" s="130"/>
      <c r="G72" s="130"/>
      <c r="H72" s="125"/>
      <c r="I72" s="130"/>
      <c r="J72" s="130"/>
      <c r="K72" s="130"/>
      <c r="L72" s="130"/>
      <c r="M72" s="132"/>
      <c r="N72" s="132"/>
      <c r="O72" s="189"/>
      <c r="P72" s="130"/>
      <c r="Q72" s="130"/>
      <c r="R72" s="174"/>
      <c r="S72" s="138"/>
      <c r="T72" s="138"/>
      <c r="V72" s="175"/>
    </row>
    <row r="73" spans="1:22" ht="15.75" customHeight="1"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</row>
    <row r="74" spans="1:22">
      <c r="T74" s="190"/>
    </row>
  </sheetData>
  <mergeCells count="91">
    <mergeCell ref="C68:E68"/>
    <mergeCell ref="C69:E69"/>
    <mergeCell ref="O69:Q69"/>
    <mergeCell ref="N71:Q71"/>
    <mergeCell ref="F73:Q73"/>
    <mergeCell ref="B64:E64"/>
    <mergeCell ref="C65:E65"/>
    <mergeCell ref="O65:Q65"/>
    <mergeCell ref="C66:E66"/>
    <mergeCell ref="C67:E67"/>
    <mergeCell ref="O67:Q67"/>
    <mergeCell ref="C60:E60"/>
    <mergeCell ref="B61:E61"/>
    <mergeCell ref="N61:Q61"/>
    <mergeCell ref="B62:E62"/>
    <mergeCell ref="B63:E63"/>
    <mergeCell ref="N63:Q63"/>
    <mergeCell ref="C56:E56"/>
    <mergeCell ref="C57:E57"/>
    <mergeCell ref="O57:Q57"/>
    <mergeCell ref="C58:E58"/>
    <mergeCell ref="C59:E59"/>
    <mergeCell ref="O59:Q59"/>
    <mergeCell ref="C52:E52"/>
    <mergeCell ref="C53:E53"/>
    <mergeCell ref="O53:Q53"/>
    <mergeCell ref="C54:E54"/>
    <mergeCell ref="C55:E55"/>
    <mergeCell ref="O55:Q55"/>
    <mergeCell ref="B48:E48"/>
    <mergeCell ref="B49:E49"/>
    <mergeCell ref="N49:Q49"/>
    <mergeCell ref="B50:E50"/>
    <mergeCell ref="C51:E51"/>
    <mergeCell ref="O51:Q51"/>
    <mergeCell ref="A43:B43"/>
    <mergeCell ref="M43:N43"/>
    <mergeCell ref="B45:E45"/>
    <mergeCell ref="N45:Q45"/>
    <mergeCell ref="B46:E46"/>
    <mergeCell ref="B47:E47"/>
    <mergeCell ref="N47:Q47"/>
    <mergeCell ref="C35:E35"/>
    <mergeCell ref="O35:Q35"/>
    <mergeCell ref="N37:Q37"/>
    <mergeCell ref="F39:Q39"/>
    <mergeCell ref="A41:E41"/>
    <mergeCell ref="M41:Q41"/>
    <mergeCell ref="C31:E31"/>
    <mergeCell ref="O31:Q31"/>
    <mergeCell ref="C32:E32"/>
    <mergeCell ref="C33:E33"/>
    <mergeCell ref="O33:Q33"/>
    <mergeCell ref="C34:E34"/>
    <mergeCell ref="B27:E27"/>
    <mergeCell ref="N27:Q27"/>
    <mergeCell ref="B28:E28"/>
    <mergeCell ref="B29:E29"/>
    <mergeCell ref="N29:Q29"/>
    <mergeCell ref="B30:E30"/>
    <mergeCell ref="C23:E23"/>
    <mergeCell ref="O23:Q23"/>
    <mergeCell ref="C24:E24"/>
    <mergeCell ref="C25:E25"/>
    <mergeCell ref="O25:Q25"/>
    <mergeCell ref="C26:E26"/>
    <mergeCell ref="C19:E19"/>
    <mergeCell ref="O19:Q19"/>
    <mergeCell ref="C20:E20"/>
    <mergeCell ref="C21:E21"/>
    <mergeCell ref="O21:Q21"/>
    <mergeCell ref="C22:E22"/>
    <mergeCell ref="B15:E15"/>
    <mergeCell ref="N15:Q15"/>
    <mergeCell ref="B16:E16"/>
    <mergeCell ref="C17:E17"/>
    <mergeCell ref="O17:Q17"/>
    <mergeCell ref="C18:E18"/>
    <mergeCell ref="O18:Q18"/>
    <mergeCell ref="B11:E11"/>
    <mergeCell ref="N11:Q11"/>
    <mergeCell ref="B12:E12"/>
    <mergeCell ref="B13:E13"/>
    <mergeCell ref="N13:Q13"/>
    <mergeCell ref="B14:E14"/>
    <mergeCell ref="A3:Q3"/>
    <mergeCell ref="F5:Q5"/>
    <mergeCell ref="A7:E7"/>
    <mergeCell ref="M7:Q7"/>
    <mergeCell ref="A9:C9"/>
    <mergeCell ref="M9:O9"/>
  </mergeCells>
  <printOptions horizontalCentered="1"/>
  <pageMargins left="0.51181102362204722" right="0.51181102362204722" top="0.23622047244094491" bottom="0" header="0.19685039370078741" footer="0"/>
  <pageSetup paperSize="9" scale="31" firstPageNumber="20" orientation="portrait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99176-1372-42F1-894F-37F7CE9A5706}">
  <dimension ref="A1:W81"/>
  <sheetViews>
    <sheetView view="pageBreakPreview" zoomScale="60" zoomScaleNormal="70" workbookViewId="0">
      <selection activeCell="F38" sqref="F38"/>
    </sheetView>
  </sheetViews>
  <sheetFormatPr defaultColWidth="9.109375" defaultRowHeight="15"/>
  <cols>
    <col min="1" max="1" width="6.33203125" style="1" customWidth="1"/>
    <col min="2" max="4" width="5.6640625" style="1" customWidth="1"/>
    <col min="5" max="5" width="72.6640625" style="1" customWidth="1"/>
    <col min="6" max="12" width="13.6640625" style="1" customWidth="1"/>
    <col min="13" max="13" width="5.6640625" style="191" customWidth="1"/>
    <col min="14" max="14" width="5.6640625" style="3" customWidth="1"/>
    <col min="15" max="15" width="7.6640625" style="3" customWidth="1"/>
    <col min="16" max="16" width="1.6640625" style="3" customWidth="1"/>
    <col min="17" max="17" width="79.6640625" style="1" customWidth="1"/>
    <col min="18" max="19" width="27.44140625" style="192" customWidth="1"/>
    <col min="20" max="20" width="22.44140625" style="1" customWidth="1"/>
    <col min="21" max="21" width="16.33203125" style="1" customWidth="1"/>
    <col min="22" max="22" width="25.5546875" style="1" customWidth="1"/>
    <col min="23" max="23" width="26.88671875" style="1" customWidth="1"/>
    <col min="24" max="16384" width="9.109375" style="1"/>
  </cols>
  <sheetData>
    <row r="1" spans="1:23" ht="30" customHeight="1"/>
    <row r="2" spans="1:23" ht="20.100000000000001" customHeight="1">
      <c r="F2" s="6"/>
      <c r="G2" s="6"/>
      <c r="H2" s="6"/>
      <c r="I2" s="6"/>
      <c r="J2" s="6"/>
      <c r="K2" s="6"/>
      <c r="L2" s="6"/>
      <c r="M2" s="193"/>
      <c r="N2" s="141"/>
      <c r="O2" s="8"/>
      <c r="P2" s="142"/>
      <c r="Q2" s="143"/>
      <c r="R2" s="194"/>
      <c r="S2" s="194"/>
      <c r="T2" s="195"/>
    </row>
    <row r="3" spans="1:23" ht="42" customHeight="1">
      <c r="A3" s="14" t="s">
        <v>38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T3" s="195"/>
    </row>
    <row r="4" spans="1:23" ht="20.100000000000001" customHeight="1">
      <c r="F4" s="196"/>
      <c r="G4" s="196"/>
      <c r="H4" s="196"/>
      <c r="I4" s="196"/>
      <c r="J4" s="196"/>
      <c r="K4" s="196"/>
      <c r="L4" s="196"/>
      <c r="M4" s="185"/>
      <c r="N4" s="20"/>
      <c r="O4" s="20"/>
      <c r="P4" s="20"/>
      <c r="Q4" s="21"/>
      <c r="R4" s="194"/>
      <c r="S4" s="194"/>
    </row>
    <row r="5" spans="1:23" s="152" customFormat="1" ht="37.5" customHeight="1">
      <c r="A5" s="148"/>
      <c r="B5" s="148"/>
      <c r="C5" s="148"/>
      <c r="D5" s="148"/>
      <c r="E5" s="148"/>
      <c r="F5" s="25" t="s">
        <v>42</v>
      </c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197"/>
      <c r="S5" s="198"/>
    </row>
    <row r="6" spans="1:23" ht="20.100000000000001" customHeight="1">
      <c r="F6" s="21"/>
      <c r="G6" s="21"/>
      <c r="H6" s="21"/>
      <c r="I6" s="21"/>
      <c r="J6" s="21"/>
      <c r="K6" s="21"/>
      <c r="L6" s="21"/>
      <c r="M6" s="99"/>
      <c r="N6" s="20"/>
      <c r="O6" s="20"/>
      <c r="P6" s="20"/>
      <c r="Q6" s="32"/>
      <c r="R6" s="199"/>
      <c r="S6" s="199"/>
    </row>
    <row r="7" spans="1:23" s="40" customFormat="1" ht="24.9" customHeight="1">
      <c r="A7" s="34" t="s">
        <v>2</v>
      </c>
      <c r="B7" s="34"/>
      <c r="C7" s="34"/>
      <c r="D7" s="34"/>
      <c r="E7" s="34"/>
      <c r="F7" s="35">
        <v>2017</v>
      </c>
      <c r="G7" s="35">
        <v>2018</v>
      </c>
      <c r="H7" s="35">
        <v>2019</v>
      </c>
      <c r="I7" s="35">
        <v>2020</v>
      </c>
      <c r="J7" s="35">
        <v>2021</v>
      </c>
      <c r="K7" s="35">
        <v>2022</v>
      </c>
      <c r="L7" s="35">
        <v>2023</v>
      </c>
      <c r="M7" s="101" t="s">
        <v>3</v>
      </c>
      <c r="N7" s="34"/>
      <c r="O7" s="34"/>
      <c r="P7" s="34"/>
      <c r="Q7" s="34"/>
      <c r="R7" s="37"/>
      <c r="S7" s="37"/>
    </row>
    <row r="8" spans="1:23" s="21" customFormat="1" ht="20.100000000000001" customHeight="1">
      <c r="A8" s="20"/>
      <c r="M8" s="99"/>
      <c r="P8" s="41"/>
      <c r="Q8" s="41"/>
      <c r="R8" s="200"/>
      <c r="S8" s="200"/>
      <c r="T8" s="201"/>
    </row>
    <row r="9" spans="1:23" s="21" customFormat="1" ht="23.1" customHeight="1">
      <c r="A9" s="44" t="s">
        <v>4</v>
      </c>
      <c r="B9" s="44"/>
      <c r="C9" s="44"/>
      <c r="D9" s="41"/>
      <c r="E9" s="41"/>
      <c r="F9" s="46">
        <f t="shared" ref="F9" si="0">F11+F13+F15+F27+F29</f>
        <v>1015228.2947986476</v>
      </c>
      <c r="G9" s="46">
        <f>G11+G13+G15+G27+G29</f>
        <v>1043960.9849611844</v>
      </c>
      <c r="H9" s="46">
        <f>H11+H13+H15+H27+H29</f>
        <v>1073141.8460800815</v>
      </c>
      <c r="I9" s="46">
        <v>1006102.8103248639</v>
      </c>
      <c r="J9" s="46">
        <v>1047547.8735993126</v>
      </c>
      <c r="K9" s="46">
        <v>1063586.7238098809</v>
      </c>
      <c r="L9" s="46">
        <v>1176022</v>
      </c>
      <c r="M9" s="47" t="s">
        <v>5</v>
      </c>
      <c r="N9" s="47"/>
      <c r="O9" s="47"/>
      <c r="P9" s="45"/>
      <c r="Q9" s="45"/>
      <c r="R9" s="200"/>
      <c r="S9" s="200"/>
      <c r="T9" s="16"/>
      <c r="V9" s="202"/>
      <c r="W9" s="202"/>
    </row>
    <row r="10" spans="1:23" s="55" customFormat="1" ht="20.100000000000001" customHeight="1">
      <c r="A10" s="108"/>
      <c r="B10" s="52"/>
      <c r="C10" s="52"/>
      <c r="D10" s="52"/>
      <c r="E10" s="52"/>
      <c r="F10" s="51"/>
      <c r="G10" s="51"/>
      <c r="H10" s="51"/>
      <c r="I10" s="51"/>
      <c r="J10" s="51"/>
      <c r="K10" s="51"/>
      <c r="L10" s="51"/>
      <c r="M10" s="185"/>
      <c r="N10" s="52"/>
      <c r="O10" s="52"/>
      <c r="P10" s="52"/>
      <c r="Q10" s="52"/>
      <c r="R10" s="200"/>
      <c r="S10" s="200"/>
      <c r="T10" s="119"/>
    </row>
    <row r="11" spans="1:23" s="55" customFormat="1" ht="23.1" customHeight="1">
      <c r="A11" s="56" t="s">
        <v>6</v>
      </c>
      <c r="B11" s="57" t="s">
        <v>7</v>
      </c>
      <c r="C11" s="57"/>
      <c r="D11" s="57"/>
      <c r="E11" s="57"/>
      <c r="F11" s="58">
        <v>26100.705647068899</v>
      </c>
      <c r="G11" s="160">
        <v>26191.424317170571</v>
      </c>
      <c r="H11" s="160">
        <v>26656.178789349204</v>
      </c>
      <c r="I11" s="160">
        <v>25856.493426000001</v>
      </c>
      <c r="J11" s="160">
        <v>30910.638204682407</v>
      </c>
      <c r="K11" s="160">
        <v>29538.573472</v>
      </c>
      <c r="L11" s="160">
        <v>31999</v>
      </c>
      <c r="M11" s="61" t="s">
        <v>6</v>
      </c>
      <c r="N11" s="62" t="s">
        <v>8</v>
      </c>
      <c r="O11" s="62"/>
      <c r="P11" s="62"/>
      <c r="Q11" s="62"/>
      <c r="R11" s="200"/>
      <c r="S11" s="200"/>
      <c r="T11" s="119"/>
    </row>
    <row r="12" spans="1:23" s="55" customFormat="1" ht="20.100000000000001" customHeight="1">
      <c r="A12" s="64"/>
      <c r="B12" s="65"/>
      <c r="C12" s="65"/>
      <c r="D12" s="65"/>
      <c r="E12" s="65"/>
      <c r="F12" s="58"/>
      <c r="G12" s="160"/>
      <c r="H12" s="160"/>
      <c r="I12" s="160"/>
      <c r="J12" s="160"/>
      <c r="K12" s="160"/>
      <c r="L12" s="160"/>
      <c r="M12" s="66"/>
      <c r="R12" s="200"/>
      <c r="S12" s="200"/>
    </row>
    <row r="13" spans="1:23" s="55" customFormat="1" ht="23.1" customHeight="1">
      <c r="A13" s="68" t="s">
        <v>9</v>
      </c>
      <c r="B13" s="57" t="s">
        <v>10</v>
      </c>
      <c r="C13" s="57"/>
      <c r="D13" s="57"/>
      <c r="E13" s="57"/>
      <c r="F13" s="58">
        <v>162855.93036405899</v>
      </c>
      <c r="G13" s="160">
        <v>164358.74255557577</v>
      </c>
      <c r="H13" s="160">
        <v>165424.30935171098</v>
      </c>
      <c r="I13" s="160">
        <v>152190.364604</v>
      </c>
      <c r="J13" s="160">
        <v>143972.08491500001</v>
      </c>
      <c r="K13" s="160">
        <v>146169.318871</v>
      </c>
      <c r="L13" s="160">
        <v>159202</v>
      </c>
      <c r="M13" s="61" t="s">
        <v>9</v>
      </c>
      <c r="N13" s="62" t="s">
        <v>11</v>
      </c>
      <c r="O13" s="62"/>
      <c r="P13" s="62"/>
      <c r="Q13" s="62"/>
      <c r="R13" s="200"/>
      <c r="S13" s="200"/>
    </row>
    <row r="14" spans="1:23" s="55" customFormat="1" ht="20.100000000000001" customHeight="1">
      <c r="A14" s="64"/>
      <c r="B14" s="65"/>
      <c r="C14" s="65"/>
      <c r="D14" s="65"/>
      <c r="E14" s="65"/>
      <c r="F14" s="58"/>
      <c r="G14" s="160"/>
      <c r="H14" s="160"/>
      <c r="I14" s="160"/>
      <c r="J14" s="160"/>
      <c r="K14" s="160"/>
      <c r="L14" s="160"/>
      <c r="M14" s="66"/>
      <c r="R14" s="200"/>
      <c r="S14" s="200"/>
    </row>
    <row r="15" spans="1:23" s="55" customFormat="1" ht="23.1" customHeight="1">
      <c r="A15" s="56" t="s">
        <v>12</v>
      </c>
      <c r="B15" s="57" t="s">
        <v>13</v>
      </c>
      <c r="C15" s="57"/>
      <c r="D15" s="57"/>
      <c r="E15" s="57"/>
      <c r="F15" s="58">
        <f t="shared" ref="F15" si="1">F17+F19+F21+F23+F25</f>
        <v>56679.006982338418</v>
      </c>
      <c r="G15" s="58">
        <f>G17+G19+G21+G23+G25</f>
        <v>57888.73394418964</v>
      </c>
      <c r="H15" s="58">
        <f>H17+H19+H21+H23+H25</f>
        <v>58543.059095176213</v>
      </c>
      <c r="I15" s="58">
        <v>47478.420925999999</v>
      </c>
      <c r="J15" s="58">
        <v>52985.917754000002</v>
      </c>
      <c r="K15" s="58">
        <v>39817.024727000004</v>
      </c>
      <c r="L15" s="58">
        <v>41900</v>
      </c>
      <c r="M15" s="61" t="s">
        <v>12</v>
      </c>
      <c r="N15" s="62" t="s">
        <v>14</v>
      </c>
      <c r="O15" s="62"/>
      <c r="P15" s="62"/>
      <c r="Q15" s="62"/>
      <c r="R15" s="200"/>
      <c r="S15" s="200"/>
    </row>
    <row r="16" spans="1:23" s="55" customFormat="1" ht="20.100000000000001" customHeight="1">
      <c r="A16" s="64"/>
      <c r="B16" s="65"/>
      <c r="C16" s="65"/>
      <c r="D16" s="65"/>
      <c r="E16" s="65"/>
      <c r="F16" s="58"/>
      <c r="G16" s="58"/>
      <c r="H16" s="58"/>
      <c r="I16" s="58"/>
      <c r="J16" s="58"/>
      <c r="K16" s="58"/>
      <c r="L16" s="58"/>
      <c r="M16" s="66"/>
      <c r="R16" s="200"/>
      <c r="S16" s="200"/>
    </row>
    <row r="17" spans="1:22" s="55" customFormat="1" ht="23.1" customHeight="1">
      <c r="A17" s="70"/>
      <c r="B17" s="64">
        <v>3.1</v>
      </c>
      <c r="C17" s="71" t="s">
        <v>15</v>
      </c>
      <c r="D17" s="71"/>
      <c r="E17" s="71"/>
      <c r="F17" s="72">
        <v>11020.867202503799</v>
      </c>
      <c r="G17" s="162">
        <v>11913.347945310466</v>
      </c>
      <c r="H17" s="162">
        <v>12463.762714982469</v>
      </c>
      <c r="I17" s="162">
        <v>9628.4995299999991</v>
      </c>
      <c r="J17" s="162">
        <v>10800.265923999999</v>
      </c>
      <c r="K17" s="162">
        <v>10917.600802999999</v>
      </c>
      <c r="L17" s="162">
        <v>12311</v>
      </c>
      <c r="M17" s="74"/>
      <c r="N17" s="66">
        <v>3.1</v>
      </c>
      <c r="O17" s="65" t="s">
        <v>16</v>
      </c>
      <c r="P17" s="65"/>
      <c r="Q17" s="65"/>
      <c r="R17" s="200"/>
      <c r="S17" s="200"/>
    </row>
    <row r="18" spans="1:22" s="55" customFormat="1" ht="20.100000000000001" customHeight="1">
      <c r="A18" s="70"/>
      <c r="B18" s="64"/>
      <c r="C18" s="65"/>
      <c r="D18" s="65"/>
      <c r="E18" s="65"/>
      <c r="F18" s="72"/>
      <c r="G18" s="162"/>
      <c r="H18" s="162"/>
      <c r="I18" s="162"/>
      <c r="J18" s="162"/>
      <c r="K18" s="162"/>
      <c r="L18" s="162"/>
      <c r="M18" s="74"/>
      <c r="N18" s="66"/>
      <c r="O18" s="65"/>
      <c r="P18" s="65"/>
      <c r="Q18" s="65"/>
      <c r="R18" s="200"/>
      <c r="S18" s="200"/>
    </row>
    <row r="19" spans="1:22" s="55" customFormat="1" ht="23.1" customHeight="1">
      <c r="A19" s="70"/>
      <c r="B19" s="64">
        <v>3.2</v>
      </c>
      <c r="C19" s="71" t="s">
        <v>17</v>
      </c>
      <c r="D19" s="71"/>
      <c r="E19" s="71"/>
      <c r="F19" s="72">
        <v>2824.85509457734</v>
      </c>
      <c r="G19" s="162">
        <v>2847.1486113700798</v>
      </c>
      <c r="H19" s="162">
        <v>2868.1134247645241</v>
      </c>
      <c r="I19" s="162">
        <v>1824.1182200000001</v>
      </c>
      <c r="J19" s="162">
        <v>2154.5367529999999</v>
      </c>
      <c r="K19" s="162">
        <v>2901.7671690000002</v>
      </c>
      <c r="L19" s="162">
        <v>2465</v>
      </c>
      <c r="M19" s="74"/>
      <c r="N19" s="66">
        <v>3.2</v>
      </c>
      <c r="O19" s="65" t="s">
        <v>18</v>
      </c>
      <c r="P19" s="65"/>
      <c r="Q19" s="65"/>
      <c r="R19" s="200"/>
      <c r="S19" s="200"/>
    </row>
    <row r="20" spans="1:22" s="55" customFormat="1" ht="20.100000000000001" customHeight="1">
      <c r="A20" s="70"/>
      <c r="B20" s="64"/>
      <c r="C20" s="65"/>
      <c r="D20" s="65"/>
      <c r="E20" s="65"/>
      <c r="F20" s="72"/>
      <c r="G20" s="162"/>
      <c r="H20" s="162"/>
      <c r="I20" s="162"/>
      <c r="J20" s="162"/>
      <c r="K20" s="162"/>
      <c r="L20" s="162"/>
      <c r="M20" s="74"/>
      <c r="N20" s="66"/>
      <c r="R20" s="200"/>
      <c r="S20" s="200"/>
    </row>
    <row r="21" spans="1:22" s="55" customFormat="1" ht="23.1" customHeight="1">
      <c r="A21" s="70"/>
      <c r="B21" s="64">
        <v>3.3</v>
      </c>
      <c r="C21" s="71" t="s">
        <v>19</v>
      </c>
      <c r="D21" s="71"/>
      <c r="E21" s="71"/>
      <c r="F21" s="72">
        <v>22946.533049524802</v>
      </c>
      <c r="G21" s="162">
        <v>23186.583754123676</v>
      </c>
      <c r="H21" s="162">
        <v>23245.707923219365</v>
      </c>
      <c r="I21" s="162">
        <v>18746.243014</v>
      </c>
      <c r="J21" s="162">
        <v>20226.220792</v>
      </c>
      <c r="K21" s="162">
        <v>3746.16520449977</v>
      </c>
      <c r="L21" s="162">
        <v>4848</v>
      </c>
      <c r="M21" s="74"/>
      <c r="N21" s="66">
        <v>3.3</v>
      </c>
      <c r="O21" s="65" t="s">
        <v>20</v>
      </c>
      <c r="P21" s="65"/>
      <c r="Q21" s="65"/>
      <c r="R21" s="200"/>
      <c r="S21" s="200"/>
    </row>
    <row r="22" spans="1:22" s="55" customFormat="1" ht="20.100000000000001" customHeight="1">
      <c r="A22" s="70"/>
      <c r="B22" s="64"/>
      <c r="C22" s="65"/>
      <c r="D22" s="65"/>
      <c r="E22" s="65"/>
      <c r="F22" s="72"/>
      <c r="G22" s="162"/>
      <c r="H22" s="162"/>
      <c r="I22" s="162"/>
      <c r="J22" s="162"/>
      <c r="K22" s="162"/>
      <c r="L22" s="162"/>
      <c r="M22" s="74"/>
      <c r="N22" s="66"/>
      <c r="R22" s="200"/>
      <c r="S22" s="200"/>
    </row>
    <row r="23" spans="1:22" s="55" customFormat="1" ht="23.1" customHeight="1">
      <c r="A23" s="70"/>
      <c r="B23" s="64">
        <v>3.4</v>
      </c>
      <c r="C23" s="71" t="s">
        <v>21</v>
      </c>
      <c r="D23" s="71"/>
      <c r="E23" s="71"/>
      <c r="F23" s="72">
        <v>6180.26125496238</v>
      </c>
      <c r="G23" s="162">
        <v>6213.8778490177456</v>
      </c>
      <c r="H23" s="162">
        <v>6223.8948199168517</v>
      </c>
      <c r="I23" s="162">
        <v>6142.3940140000004</v>
      </c>
      <c r="J23" s="162">
        <v>7173.9522509999997</v>
      </c>
      <c r="K23" s="162">
        <v>6815.2886820000003</v>
      </c>
      <c r="L23" s="162">
        <v>7519</v>
      </c>
      <c r="M23" s="74"/>
      <c r="N23" s="66">
        <v>3.4</v>
      </c>
      <c r="O23" s="65" t="s">
        <v>22</v>
      </c>
      <c r="P23" s="65"/>
      <c r="Q23" s="65"/>
      <c r="R23" s="200"/>
      <c r="S23" s="200"/>
    </row>
    <row r="24" spans="1:22" s="55" customFormat="1" ht="20.100000000000001" customHeight="1">
      <c r="A24" s="70"/>
      <c r="B24" s="64"/>
      <c r="C24" s="65"/>
      <c r="D24" s="65"/>
      <c r="E24" s="65"/>
      <c r="F24" s="72"/>
      <c r="G24" s="162"/>
      <c r="H24" s="162"/>
      <c r="I24" s="162"/>
      <c r="J24" s="162"/>
      <c r="K24" s="162"/>
      <c r="L24" s="162"/>
      <c r="M24" s="74"/>
      <c r="N24" s="66"/>
      <c r="R24" s="200"/>
      <c r="S24" s="200"/>
    </row>
    <row r="25" spans="1:22" s="55" customFormat="1" ht="23.1" customHeight="1">
      <c r="A25" s="70"/>
      <c r="B25" s="64">
        <v>3.5</v>
      </c>
      <c r="C25" s="71" t="s">
        <v>23</v>
      </c>
      <c r="D25" s="71"/>
      <c r="E25" s="71"/>
      <c r="F25" s="72">
        <v>13706.490380770099</v>
      </c>
      <c r="G25" s="162">
        <v>13727.775784367672</v>
      </c>
      <c r="H25" s="162">
        <v>13741.580212293004</v>
      </c>
      <c r="I25" s="162">
        <v>11137.166149000001</v>
      </c>
      <c r="J25" s="162">
        <v>12630.942032999999</v>
      </c>
      <c r="K25" s="162">
        <v>15436.202868</v>
      </c>
      <c r="L25" s="162">
        <v>14757</v>
      </c>
      <c r="M25" s="74"/>
      <c r="N25" s="66">
        <v>3.5</v>
      </c>
      <c r="O25" s="65" t="s">
        <v>24</v>
      </c>
      <c r="P25" s="65"/>
      <c r="Q25" s="65"/>
      <c r="R25" s="200"/>
      <c r="S25" s="200"/>
    </row>
    <row r="26" spans="1:22" s="55" customFormat="1" ht="20.100000000000001" customHeight="1">
      <c r="A26" s="70"/>
      <c r="B26" s="64"/>
      <c r="C26" s="65"/>
      <c r="D26" s="65"/>
      <c r="E26" s="65"/>
      <c r="F26" s="72"/>
      <c r="G26" s="162"/>
      <c r="H26" s="162"/>
      <c r="I26" s="162"/>
      <c r="J26" s="162"/>
      <c r="K26" s="162"/>
      <c r="L26" s="162"/>
      <c r="M26" s="74"/>
      <c r="N26" s="64"/>
      <c r="R26" s="200"/>
      <c r="S26" s="200"/>
    </row>
    <row r="27" spans="1:22" s="55" customFormat="1" ht="23.1" customHeight="1">
      <c r="A27" s="56" t="s">
        <v>25</v>
      </c>
      <c r="B27" s="57" t="s">
        <v>26</v>
      </c>
      <c r="C27" s="57"/>
      <c r="D27" s="57"/>
      <c r="E27" s="57"/>
      <c r="F27" s="58">
        <v>7629.0609666709197</v>
      </c>
      <c r="G27" s="160">
        <v>7618.8865075523545</v>
      </c>
      <c r="H27" s="160">
        <v>7665.7669784405889</v>
      </c>
      <c r="I27" s="160">
        <v>7282.4786290000002</v>
      </c>
      <c r="J27" s="160">
        <v>7719.4273480000002</v>
      </c>
      <c r="K27" s="160">
        <v>9651.6020649999991</v>
      </c>
      <c r="L27" s="160">
        <v>9749</v>
      </c>
      <c r="M27" s="61" t="s">
        <v>25</v>
      </c>
      <c r="N27" s="62" t="s">
        <v>27</v>
      </c>
      <c r="O27" s="62"/>
      <c r="P27" s="62"/>
      <c r="Q27" s="62"/>
      <c r="R27" s="200"/>
      <c r="S27" s="200"/>
      <c r="U27" s="203"/>
      <c r="V27" s="203"/>
    </row>
    <row r="28" spans="1:22" s="55" customFormat="1" ht="20.100000000000001" customHeight="1">
      <c r="A28" s="64"/>
      <c r="B28" s="65"/>
      <c r="C28" s="65"/>
      <c r="D28" s="65"/>
      <c r="E28" s="65"/>
      <c r="F28" s="58"/>
      <c r="G28" s="160"/>
      <c r="H28" s="160"/>
      <c r="I28" s="160"/>
      <c r="J28" s="160"/>
      <c r="K28" s="160"/>
      <c r="L28" s="160"/>
      <c r="M28" s="66"/>
      <c r="R28" s="200"/>
      <c r="S28" s="200"/>
    </row>
    <row r="29" spans="1:22" s="55" customFormat="1" ht="23.1" customHeight="1">
      <c r="A29" s="56" t="s">
        <v>28</v>
      </c>
      <c r="B29" s="57" t="s">
        <v>29</v>
      </c>
      <c r="C29" s="57"/>
      <c r="D29" s="57"/>
      <c r="E29" s="57"/>
      <c r="F29" s="58">
        <f t="shared" ref="F29" si="2">F31+F33+F35</f>
        <v>761963.59083851043</v>
      </c>
      <c r="G29" s="58">
        <f>G31+G33+G35</f>
        <v>787903.19763669616</v>
      </c>
      <c r="H29" s="58">
        <f>H31+H33+H35</f>
        <v>814852.53186540457</v>
      </c>
      <c r="I29" s="58">
        <v>773295.05273986387</v>
      </c>
      <c r="J29" s="58">
        <v>811959.80537763028</v>
      </c>
      <c r="K29" s="58">
        <v>838410.20467400004</v>
      </c>
      <c r="L29" s="58">
        <v>933172</v>
      </c>
      <c r="M29" s="61" t="s">
        <v>28</v>
      </c>
      <c r="N29" s="62" t="s">
        <v>30</v>
      </c>
      <c r="O29" s="62"/>
      <c r="P29" s="62"/>
      <c r="Q29" s="62"/>
      <c r="R29" s="200"/>
      <c r="S29" s="200"/>
      <c r="T29" s="58"/>
      <c r="U29" s="203"/>
      <c r="V29" s="203"/>
    </row>
    <row r="30" spans="1:22" s="55" customFormat="1" ht="20.100000000000001" customHeight="1">
      <c r="A30" s="64"/>
      <c r="B30" s="65"/>
      <c r="C30" s="65"/>
      <c r="D30" s="65"/>
      <c r="E30" s="65"/>
      <c r="F30" s="58"/>
      <c r="G30" s="58"/>
      <c r="H30" s="58"/>
      <c r="I30" s="58"/>
      <c r="J30" s="58"/>
      <c r="K30" s="58"/>
      <c r="L30" s="58"/>
      <c r="M30" s="66"/>
      <c r="R30" s="200"/>
      <c r="S30" s="200"/>
    </row>
    <row r="31" spans="1:22" s="55" customFormat="1" ht="23.1" customHeight="1">
      <c r="A31" s="70"/>
      <c r="B31" s="64">
        <v>5.0999999999999996</v>
      </c>
      <c r="C31" s="71" t="s">
        <v>31</v>
      </c>
      <c r="D31" s="71"/>
      <c r="E31" s="71"/>
      <c r="F31" s="72">
        <v>50622.057899886597</v>
      </c>
      <c r="G31" s="162">
        <v>48152.55855837217</v>
      </c>
      <c r="H31" s="162">
        <v>49055.824449993648</v>
      </c>
      <c r="I31" s="162">
        <v>56588.714415604743</v>
      </c>
      <c r="J31" s="162">
        <v>83055.546396152189</v>
      </c>
      <c r="K31" s="162">
        <v>74228.510563000003</v>
      </c>
      <c r="L31" s="162">
        <v>65186</v>
      </c>
      <c r="M31" s="74"/>
      <c r="N31" s="66">
        <v>5.0999999999999996</v>
      </c>
      <c r="O31" s="65" t="s">
        <v>32</v>
      </c>
      <c r="P31" s="65"/>
      <c r="Q31" s="65"/>
      <c r="R31" s="200"/>
      <c r="S31" s="200"/>
    </row>
    <row r="32" spans="1:22" s="55" customFormat="1" ht="20.100000000000001" customHeight="1">
      <c r="A32" s="70"/>
      <c r="B32" s="64"/>
      <c r="C32" s="65"/>
      <c r="D32" s="65"/>
      <c r="E32" s="65"/>
      <c r="F32" s="72"/>
      <c r="G32" s="162"/>
      <c r="H32" s="162"/>
      <c r="I32" s="162"/>
      <c r="J32" s="162"/>
      <c r="K32" s="162"/>
      <c r="L32" s="162"/>
      <c r="M32" s="74"/>
      <c r="N32" s="66"/>
      <c r="R32" s="200"/>
      <c r="S32" s="200"/>
    </row>
    <row r="33" spans="1:19" s="55" customFormat="1" ht="23.1" customHeight="1">
      <c r="A33" s="70"/>
      <c r="B33" s="64">
        <v>5.2</v>
      </c>
      <c r="C33" s="71" t="s">
        <v>33</v>
      </c>
      <c r="D33" s="71"/>
      <c r="E33" s="71"/>
      <c r="F33" s="72">
        <v>98925.174651790003</v>
      </c>
      <c r="G33" s="162">
        <v>110661.38201204529</v>
      </c>
      <c r="H33" s="162">
        <v>117540.30982328243</v>
      </c>
      <c r="I33" s="162">
        <v>106732.4899247241</v>
      </c>
      <c r="J33" s="162">
        <v>116819.72659418827</v>
      </c>
      <c r="K33" s="162">
        <v>115101.77601099999</v>
      </c>
      <c r="L33" s="162">
        <v>141344</v>
      </c>
      <c r="M33" s="74"/>
      <c r="N33" s="66">
        <v>5.2</v>
      </c>
      <c r="O33" s="65" t="s">
        <v>34</v>
      </c>
      <c r="P33" s="65"/>
      <c r="Q33" s="65"/>
      <c r="R33" s="200"/>
      <c r="S33" s="200"/>
    </row>
    <row r="34" spans="1:19" s="55" customFormat="1" ht="20.100000000000001" customHeight="1">
      <c r="A34" s="70"/>
      <c r="B34" s="64"/>
      <c r="C34" s="65"/>
      <c r="D34" s="65"/>
      <c r="E34" s="65"/>
      <c r="F34" s="72"/>
      <c r="G34" s="162"/>
      <c r="H34" s="162"/>
      <c r="I34" s="162"/>
      <c r="J34" s="162"/>
      <c r="K34" s="162"/>
      <c r="L34" s="162"/>
      <c r="M34" s="74"/>
      <c r="N34" s="66"/>
      <c r="R34" s="200"/>
      <c r="S34" s="200"/>
    </row>
    <row r="35" spans="1:19" s="55" customFormat="1" ht="23.1" customHeight="1">
      <c r="A35" s="70"/>
      <c r="B35" s="64">
        <v>5.3</v>
      </c>
      <c r="C35" s="71" t="s">
        <v>35</v>
      </c>
      <c r="D35" s="71"/>
      <c r="E35" s="71"/>
      <c r="F35" s="72">
        <v>612416.35828683386</v>
      </c>
      <c r="G35" s="162">
        <v>629089.25706627872</v>
      </c>
      <c r="H35" s="162">
        <v>648256.39759212849</v>
      </c>
      <c r="I35" s="162">
        <v>609973.84840000002</v>
      </c>
      <c r="J35" s="162">
        <v>612084.53238700004</v>
      </c>
      <c r="K35" s="162">
        <v>649079.91810000001</v>
      </c>
      <c r="L35" s="162">
        <v>726642</v>
      </c>
      <c r="M35" s="74"/>
      <c r="N35" s="66">
        <v>5.3</v>
      </c>
      <c r="O35" s="65" t="s">
        <v>36</v>
      </c>
      <c r="P35" s="65"/>
      <c r="Q35" s="65"/>
      <c r="R35" s="200"/>
      <c r="S35" s="200"/>
    </row>
    <row r="36" spans="1:19" s="55" customFormat="1" ht="20.100000000000001" customHeight="1">
      <c r="F36" s="72"/>
      <c r="G36" s="72"/>
      <c r="H36" s="162"/>
      <c r="I36" s="162"/>
      <c r="J36" s="162"/>
      <c r="K36" s="162"/>
      <c r="L36" s="162"/>
      <c r="M36" s="74"/>
      <c r="N36" s="64"/>
      <c r="R36" s="204"/>
      <c r="S36" s="204"/>
    </row>
    <row r="37" spans="1:19" s="83" customFormat="1" ht="5.0999999999999996" customHeight="1">
      <c r="A37" s="77"/>
      <c r="B37" s="76"/>
      <c r="C37" s="76"/>
      <c r="D37" s="76"/>
      <c r="E37" s="76"/>
      <c r="F37" s="79"/>
      <c r="G37" s="79"/>
      <c r="H37" s="79"/>
      <c r="I37" s="79"/>
      <c r="J37" s="79"/>
      <c r="K37" s="79"/>
      <c r="L37" s="78"/>
      <c r="M37" s="165"/>
      <c r="N37" s="127"/>
      <c r="O37" s="127"/>
      <c r="P37" s="127"/>
      <c r="Q37" s="127"/>
      <c r="R37" s="205"/>
      <c r="S37" s="205"/>
    </row>
    <row r="38" spans="1:19" s="76" customFormat="1" ht="20.100000000000001" customHeight="1">
      <c r="B38" s="129"/>
      <c r="C38" s="129"/>
      <c r="D38" s="129"/>
      <c r="E38" s="129"/>
      <c r="F38" s="130"/>
      <c r="G38" s="130"/>
      <c r="H38" s="130"/>
      <c r="I38" s="130"/>
      <c r="J38" s="130"/>
      <c r="K38" s="130"/>
      <c r="L38" s="125"/>
      <c r="M38" s="172"/>
      <c r="N38" s="132"/>
      <c r="O38" s="132"/>
      <c r="P38" s="132"/>
      <c r="Q38" s="130"/>
      <c r="R38" s="206"/>
      <c r="S38" s="206"/>
    </row>
    <row r="39" spans="1:19" ht="21.9" customHeight="1">
      <c r="G39" s="207"/>
      <c r="H39" s="207"/>
      <c r="I39" s="207"/>
      <c r="J39" s="207"/>
      <c r="K39" s="207"/>
      <c r="L39" s="207"/>
      <c r="M39" s="208"/>
      <c r="N39" s="209"/>
      <c r="O39" s="209"/>
      <c r="P39" s="209"/>
      <c r="Q39" s="207"/>
      <c r="R39" s="12"/>
      <c r="S39" s="12"/>
    </row>
    <row r="40" spans="1:19" ht="3" customHeight="1">
      <c r="F40" s="210"/>
      <c r="G40" s="210"/>
      <c r="H40" s="210"/>
      <c r="I40" s="210"/>
      <c r="J40" s="210"/>
      <c r="K40" s="210"/>
      <c r="L40" s="210"/>
      <c r="M40" s="211"/>
      <c r="N40" s="212"/>
      <c r="O40" s="212"/>
      <c r="P40" s="212"/>
      <c r="Q40" s="210"/>
      <c r="R40" s="12"/>
      <c r="S40" s="12"/>
    </row>
    <row r="41" spans="1:19" s="213" customFormat="1" ht="18" customHeight="1">
      <c r="F41" s="214"/>
      <c r="G41" s="58"/>
      <c r="H41" s="58"/>
      <c r="I41" s="58"/>
      <c r="J41" s="58"/>
      <c r="K41" s="58"/>
      <c r="L41" s="58"/>
      <c r="M41" s="69"/>
      <c r="N41" s="57"/>
      <c r="O41" s="57"/>
      <c r="P41" s="57"/>
      <c r="Q41" s="57"/>
      <c r="R41" s="12"/>
      <c r="S41" s="12"/>
    </row>
    <row r="42" spans="1:19" s="213" customFormat="1" ht="18" customHeight="1">
      <c r="F42" s="214"/>
      <c r="G42" s="58"/>
      <c r="H42" s="58"/>
      <c r="I42" s="58"/>
      <c r="J42" s="58"/>
      <c r="K42" s="58"/>
      <c r="L42" s="58"/>
      <c r="M42" s="66"/>
      <c r="N42" s="65"/>
      <c r="O42" s="65"/>
      <c r="P42" s="65"/>
      <c r="Q42" s="65"/>
      <c r="R42" s="215"/>
      <c r="S42" s="216"/>
    </row>
    <row r="43" spans="1:19" ht="9.9" customHeight="1">
      <c r="F43" s="58"/>
      <c r="G43" s="58"/>
      <c r="H43" s="58"/>
      <c r="I43" s="58"/>
      <c r="J43" s="58"/>
      <c r="K43" s="58"/>
      <c r="L43" s="58"/>
      <c r="M43" s="217"/>
      <c r="N43" s="218"/>
      <c r="O43" s="218"/>
      <c r="P43" s="218"/>
      <c r="Q43" s="219"/>
      <c r="R43" s="220"/>
      <c r="S43" s="220"/>
    </row>
    <row r="44" spans="1:19" s="213" customFormat="1" ht="18" customHeight="1">
      <c r="F44" s="214"/>
      <c r="G44" s="58"/>
      <c r="H44" s="58"/>
      <c r="I44" s="58"/>
      <c r="J44" s="58"/>
      <c r="K44" s="58"/>
      <c r="L44" s="58"/>
      <c r="M44" s="69"/>
      <c r="N44" s="57"/>
      <c r="O44" s="57"/>
      <c r="P44" s="57"/>
      <c r="Q44" s="57"/>
      <c r="R44" s="194"/>
      <c r="S44" s="192"/>
    </row>
    <row r="45" spans="1:19" s="213" customFormat="1" ht="18" customHeight="1">
      <c r="F45" s="214"/>
      <c r="G45" s="58"/>
      <c r="H45" s="58"/>
      <c r="I45" s="58"/>
      <c r="J45" s="58"/>
      <c r="K45" s="58"/>
      <c r="L45" s="58"/>
      <c r="M45" s="66"/>
      <c r="N45" s="65"/>
      <c r="O45" s="65"/>
      <c r="P45" s="65"/>
      <c r="Q45" s="65"/>
      <c r="R45" s="192"/>
      <c r="S45" s="194"/>
    </row>
    <row r="46" spans="1:19" ht="9.9" customHeight="1">
      <c r="F46" s="58"/>
      <c r="G46" s="58"/>
      <c r="H46" s="58"/>
      <c r="I46" s="58"/>
      <c r="J46" s="58"/>
      <c r="K46" s="58"/>
      <c r="L46" s="58"/>
      <c r="M46" s="217"/>
      <c r="N46" s="218"/>
      <c r="O46" s="218"/>
      <c r="P46" s="218"/>
      <c r="Q46" s="219"/>
      <c r="R46" s="194"/>
      <c r="S46" s="194"/>
    </row>
    <row r="47" spans="1:19" s="213" customFormat="1" ht="18" customHeight="1">
      <c r="F47" s="214"/>
      <c r="G47" s="58"/>
      <c r="H47" s="58"/>
      <c r="I47" s="58"/>
      <c r="J47" s="58"/>
      <c r="K47" s="58"/>
      <c r="L47" s="58"/>
      <c r="M47" s="69"/>
      <c r="N47" s="57"/>
      <c r="O47" s="57"/>
      <c r="P47" s="57"/>
      <c r="Q47" s="57"/>
      <c r="R47" s="194"/>
      <c r="S47" s="192"/>
    </row>
    <row r="48" spans="1:19" s="213" customFormat="1" ht="18" customHeight="1">
      <c r="F48" s="214"/>
      <c r="G48" s="58"/>
      <c r="H48" s="58"/>
      <c r="I48" s="58"/>
      <c r="J48" s="58"/>
      <c r="K48" s="58"/>
      <c r="L48" s="58"/>
      <c r="M48" s="66"/>
      <c r="N48" s="65"/>
      <c r="O48" s="65"/>
      <c r="P48" s="65"/>
      <c r="Q48" s="65"/>
      <c r="R48" s="192"/>
      <c r="S48" s="194"/>
    </row>
    <row r="49" spans="6:19" s="213" customFormat="1" ht="18" customHeight="1">
      <c r="F49" s="221"/>
      <c r="G49" s="72"/>
      <c r="H49" s="72"/>
      <c r="I49" s="72"/>
      <c r="J49" s="72"/>
      <c r="K49" s="72"/>
      <c r="L49" s="72"/>
      <c r="M49" s="222"/>
      <c r="N49" s="223"/>
      <c r="O49" s="223"/>
      <c r="P49" s="223"/>
      <c r="Q49" s="224"/>
      <c r="R49" s="192"/>
      <c r="S49" s="194"/>
    </row>
    <row r="50" spans="6:19" s="213" customFormat="1" ht="18" customHeight="1">
      <c r="F50" s="221"/>
      <c r="G50" s="72"/>
      <c r="H50" s="72"/>
      <c r="I50" s="72"/>
      <c r="J50" s="72"/>
      <c r="K50" s="72"/>
      <c r="L50" s="72"/>
      <c r="M50" s="222"/>
      <c r="N50" s="223"/>
      <c r="O50" s="223"/>
      <c r="P50" s="223"/>
      <c r="Q50" s="225"/>
      <c r="R50" s="192"/>
      <c r="S50" s="192"/>
    </row>
    <row r="51" spans="6:19" s="213" customFormat="1" ht="5.0999999999999996" customHeight="1">
      <c r="F51" s="72"/>
      <c r="G51" s="72"/>
      <c r="H51" s="72"/>
      <c r="I51" s="72"/>
      <c r="J51" s="72"/>
      <c r="K51" s="72"/>
      <c r="L51" s="72"/>
      <c r="M51" s="222"/>
      <c r="N51" s="223"/>
      <c r="O51" s="223"/>
      <c r="P51" s="223"/>
      <c r="Q51" s="225"/>
      <c r="R51" s="192"/>
      <c r="S51" s="226"/>
    </row>
    <row r="52" spans="6:19" s="213" customFormat="1" ht="18" customHeight="1">
      <c r="F52" s="221"/>
      <c r="G52" s="72"/>
      <c r="H52" s="72"/>
      <c r="I52" s="72"/>
      <c r="J52" s="72"/>
      <c r="K52" s="72"/>
      <c r="L52" s="72"/>
      <c r="M52" s="222"/>
      <c r="N52" s="223"/>
      <c r="O52" s="223"/>
      <c r="P52" s="223"/>
      <c r="Q52" s="224"/>
      <c r="R52" s="192"/>
      <c r="S52" s="226"/>
    </row>
    <row r="53" spans="6:19" s="213" customFormat="1" ht="18" customHeight="1">
      <c r="F53" s="221"/>
      <c r="G53" s="72"/>
      <c r="H53" s="72"/>
      <c r="I53" s="72"/>
      <c r="J53" s="72"/>
      <c r="K53" s="72"/>
      <c r="L53" s="72"/>
      <c r="M53" s="222"/>
      <c r="N53" s="223"/>
      <c r="O53" s="223"/>
      <c r="P53" s="223"/>
      <c r="Q53" s="225"/>
      <c r="R53" s="192"/>
      <c r="S53" s="226"/>
    </row>
    <row r="54" spans="6:19" s="213" customFormat="1" ht="5.0999999999999996" customHeight="1">
      <c r="F54" s="72"/>
      <c r="G54" s="72"/>
      <c r="H54" s="72"/>
      <c r="I54" s="72"/>
      <c r="J54" s="72"/>
      <c r="K54" s="72"/>
      <c r="L54" s="72"/>
      <c r="M54" s="222"/>
      <c r="N54" s="223"/>
      <c r="O54" s="223"/>
      <c r="P54" s="223"/>
      <c r="Q54" s="225"/>
      <c r="R54" s="192"/>
      <c r="S54" s="226"/>
    </row>
    <row r="55" spans="6:19" s="213" customFormat="1" ht="18" customHeight="1">
      <c r="F55" s="221"/>
      <c r="G55" s="72"/>
      <c r="H55" s="72"/>
      <c r="I55" s="72"/>
      <c r="J55" s="72"/>
      <c r="K55" s="72"/>
      <c r="L55" s="72"/>
      <c r="M55" s="222"/>
      <c r="N55" s="223"/>
      <c r="O55" s="223"/>
      <c r="P55" s="223"/>
      <c r="Q55" s="224"/>
      <c r="R55" s="192"/>
      <c r="S55" s="226"/>
    </row>
    <row r="56" spans="6:19" s="213" customFormat="1" ht="18" customHeight="1">
      <c r="F56" s="221"/>
      <c r="G56" s="72"/>
      <c r="H56" s="72"/>
      <c r="I56" s="72"/>
      <c r="J56" s="72"/>
      <c r="K56" s="72"/>
      <c r="L56" s="72"/>
      <c r="M56" s="222"/>
      <c r="N56" s="223"/>
      <c r="O56" s="223"/>
      <c r="P56" s="223"/>
      <c r="Q56" s="225"/>
      <c r="R56" s="192"/>
      <c r="S56" s="226"/>
    </row>
    <row r="57" spans="6:19" s="213" customFormat="1" ht="5.0999999999999996" customHeight="1">
      <c r="F57" s="72"/>
      <c r="G57" s="72"/>
      <c r="H57" s="72"/>
      <c r="I57" s="72"/>
      <c r="J57" s="72"/>
      <c r="K57" s="72"/>
      <c r="L57" s="72"/>
      <c r="M57" s="222"/>
      <c r="N57" s="223"/>
      <c r="O57" s="223"/>
      <c r="P57" s="223"/>
      <c r="Q57" s="225"/>
      <c r="R57" s="192"/>
      <c r="S57" s="226"/>
    </row>
    <row r="58" spans="6:19" s="213" customFormat="1" ht="18" customHeight="1">
      <c r="F58" s="221"/>
      <c r="G58" s="72"/>
      <c r="H58" s="72"/>
      <c r="I58" s="72"/>
      <c r="J58" s="72"/>
      <c r="K58" s="72"/>
      <c r="L58" s="72"/>
      <c r="M58" s="222"/>
      <c r="N58" s="223"/>
      <c r="O58" s="223"/>
      <c r="P58" s="223"/>
      <c r="Q58" s="224"/>
      <c r="R58" s="192"/>
      <c r="S58" s="226"/>
    </row>
    <row r="59" spans="6:19" s="213" customFormat="1" ht="18" customHeight="1">
      <c r="F59" s="221"/>
      <c r="G59" s="72"/>
      <c r="H59" s="72"/>
      <c r="I59" s="72"/>
      <c r="J59" s="72"/>
      <c r="K59" s="72"/>
      <c r="L59" s="72"/>
      <c r="M59" s="222"/>
      <c r="N59" s="223"/>
      <c r="O59" s="223"/>
      <c r="P59" s="223"/>
      <c r="Q59" s="225"/>
      <c r="R59" s="192"/>
      <c r="S59" s="226"/>
    </row>
    <row r="60" spans="6:19" s="213" customFormat="1" ht="5.0999999999999996" customHeight="1">
      <c r="F60" s="72"/>
      <c r="G60" s="72"/>
      <c r="H60" s="72"/>
      <c r="I60" s="72"/>
      <c r="J60" s="72"/>
      <c r="K60" s="72"/>
      <c r="L60" s="72"/>
      <c r="M60" s="222"/>
      <c r="N60" s="223"/>
      <c r="O60" s="223"/>
      <c r="P60" s="223"/>
      <c r="Q60" s="225"/>
      <c r="R60" s="192"/>
      <c r="S60" s="226"/>
    </row>
    <row r="61" spans="6:19" s="213" customFormat="1" ht="18" customHeight="1">
      <c r="F61" s="221"/>
      <c r="G61" s="72"/>
      <c r="H61" s="72"/>
      <c r="I61" s="72"/>
      <c r="J61" s="72"/>
      <c r="K61" s="72"/>
      <c r="L61" s="72"/>
      <c r="M61" s="222"/>
      <c r="N61" s="223"/>
      <c r="O61" s="223"/>
      <c r="P61" s="223"/>
      <c r="Q61" s="224"/>
      <c r="R61" s="192"/>
      <c r="S61" s="226"/>
    </row>
    <row r="62" spans="6:19" s="213" customFormat="1" ht="18" customHeight="1">
      <c r="F62" s="221"/>
      <c r="G62" s="72"/>
      <c r="H62" s="72"/>
      <c r="I62" s="72"/>
      <c r="J62" s="72"/>
      <c r="K62" s="72"/>
      <c r="L62" s="72"/>
      <c r="M62" s="222"/>
      <c r="N62" s="223"/>
      <c r="O62" s="223"/>
      <c r="P62" s="223"/>
      <c r="Q62" s="225"/>
      <c r="R62" s="192"/>
      <c r="S62" s="226"/>
    </row>
    <row r="63" spans="6:19" ht="9.9" customHeight="1">
      <c r="F63" s="58"/>
      <c r="G63" s="58"/>
      <c r="H63" s="58"/>
      <c r="I63" s="58"/>
      <c r="J63" s="58"/>
      <c r="K63" s="58"/>
      <c r="L63" s="58"/>
      <c r="M63" s="217"/>
      <c r="N63" s="218"/>
      <c r="O63" s="218"/>
      <c r="P63" s="218"/>
      <c r="Q63" s="219"/>
      <c r="R63" s="194"/>
      <c r="S63" s="226"/>
    </row>
    <row r="64" spans="6:19" s="213" customFormat="1" ht="18" customHeight="1">
      <c r="F64" s="214"/>
      <c r="G64" s="58"/>
      <c r="H64" s="58"/>
      <c r="I64" s="58"/>
      <c r="J64" s="58"/>
      <c r="K64" s="58"/>
      <c r="L64" s="58"/>
      <c r="M64" s="69"/>
      <c r="N64" s="57"/>
      <c r="O64" s="57"/>
      <c r="P64" s="57"/>
      <c r="Q64" s="57"/>
      <c r="R64" s="194"/>
      <c r="S64" s="226"/>
    </row>
    <row r="65" spans="6:19" s="213" customFormat="1" ht="18" customHeight="1">
      <c r="F65" s="214"/>
      <c r="G65" s="58"/>
      <c r="H65" s="58"/>
      <c r="I65" s="58"/>
      <c r="J65" s="58"/>
      <c r="K65" s="58"/>
      <c r="L65" s="58"/>
      <c r="M65" s="66"/>
      <c r="N65" s="65"/>
      <c r="O65" s="65"/>
      <c r="P65" s="65"/>
      <c r="Q65" s="65"/>
      <c r="R65" s="192"/>
      <c r="S65" s="194"/>
    </row>
    <row r="66" spans="6:19" ht="9.9" customHeight="1">
      <c r="F66" s="58"/>
      <c r="G66" s="58"/>
      <c r="H66" s="58"/>
      <c r="I66" s="58"/>
      <c r="J66" s="58"/>
      <c r="K66" s="58"/>
      <c r="L66" s="58"/>
      <c r="M66" s="217"/>
      <c r="N66" s="218"/>
      <c r="O66" s="218"/>
      <c r="P66" s="218"/>
      <c r="Q66" s="219"/>
      <c r="R66" s="194"/>
      <c r="S66" s="194"/>
    </row>
    <row r="67" spans="6:19" s="213" customFormat="1" ht="18" customHeight="1">
      <c r="F67" s="214"/>
      <c r="G67" s="58"/>
      <c r="H67" s="58"/>
      <c r="I67" s="58"/>
      <c r="J67" s="58"/>
      <c r="K67" s="58"/>
      <c r="L67" s="58"/>
      <c r="M67" s="69"/>
      <c r="N67" s="57"/>
      <c r="O67" s="57"/>
      <c r="P67" s="57"/>
      <c r="Q67" s="57"/>
      <c r="R67" s="194"/>
      <c r="S67" s="194"/>
    </row>
    <row r="68" spans="6:19" s="213" customFormat="1" ht="18" customHeight="1">
      <c r="F68" s="214"/>
      <c r="G68" s="58"/>
      <c r="H68" s="58"/>
      <c r="I68" s="58"/>
      <c r="J68" s="58"/>
      <c r="K68" s="58"/>
      <c r="L68" s="58"/>
      <c r="M68" s="66"/>
      <c r="N68" s="65"/>
      <c r="O68" s="65"/>
      <c r="P68" s="65"/>
      <c r="Q68" s="65"/>
      <c r="R68" s="192"/>
      <c r="S68" s="194"/>
    </row>
    <row r="69" spans="6:19" s="213" customFormat="1" ht="18" customHeight="1">
      <c r="F69" s="221"/>
      <c r="G69" s="72"/>
      <c r="H69" s="72"/>
      <c r="I69" s="72"/>
      <c r="J69" s="72"/>
      <c r="K69" s="72"/>
      <c r="L69" s="72"/>
      <c r="M69" s="222"/>
      <c r="N69" s="223"/>
      <c r="O69" s="223"/>
      <c r="P69" s="223"/>
      <c r="Q69" s="224"/>
      <c r="R69" s="192"/>
      <c r="S69" s="194"/>
    </row>
    <row r="70" spans="6:19" s="213" customFormat="1" ht="18" customHeight="1">
      <c r="F70" s="221"/>
      <c r="G70" s="72"/>
      <c r="H70" s="72"/>
      <c r="I70" s="72"/>
      <c r="J70" s="72"/>
      <c r="K70" s="72"/>
      <c r="L70" s="72"/>
      <c r="M70" s="222"/>
      <c r="N70" s="223"/>
      <c r="O70" s="223"/>
      <c r="P70" s="223"/>
      <c r="Q70" s="225"/>
      <c r="R70" s="192"/>
      <c r="S70" s="194"/>
    </row>
    <row r="71" spans="6:19" s="213" customFormat="1" ht="5.0999999999999996" customHeight="1">
      <c r="F71" s="72"/>
      <c r="G71" s="72"/>
      <c r="H71" s="72"/>
      <c r="I71" s="72"/>
      <c r="J71" s="72"/>
      <c r="K71" s="72"/>
      <c r="L71" s="72"/>
      <c r="M71" s="222"/>
      <c r="N71" s="223"/>
      <c r="O71" s="223"/>
      <c r="P71" s="223"/>
      <c r="Q71" s="225"/>
      <c r="R71" s="192"/>
      <c r="S71" s="226"/>
    </row>
    <row r="72" spans="6:19" s="213" customFormat="1" ht="18" customHeight="1">
      <c r="F72" s="221"/>
      <c r="G72" s="72"/>
      <c r="H72" s="72"/>
      <c r="I72" s="72"/>
      <c r="J72" s="72"/>
      <c r="K72" s="72"/>
      <c r="L72" s="72"/>
      <c r="M72" s="222"/>
      <c r="N72" s="223"/>
      <c r="O72" s="223"/>
      <c r="P72" s="223"/>
      <c r="Q72" s="224"/>
      <c r="R72" s="192"/>
      <c r="S72" s="226"/>
    </row>
    <row r="73" spans="6:19" s="213" customFormat="1" ht="18" customHeight="1">
      <c r="F73" s="221"/>
      <c r="G73" s="72"/>
      <c r="H73" s="72"/>
      <c r="I73" s="72"/>
      <c r="J73" s="72"/>
      <c r="K73" s="72"/>
      <c r="L73" s="72"/>
      <c r="M73" s="222"/>
      <c r="N73" s="223"/>
      <c r="O73" s="223"/>
      <c r="P73" s="223"/>
      <c r="Q73" s="225"/>
      <c r="R73" s="192"/>
      <c r="S73" s="226"/>
    </row>
    <row r="74" spans="6:19" s="213" customFormat="1" ht="5.0999999999999996" customHeight="1">
      <c r="F74" s="72"/>
      <c r="G74" s="72"/>
      <c r="H74" s="72"/>
      <c r="I74" s="72"/>
      <c r="J74" s="72"/>
      <c r="K74" s="72"/>
      <c r="L74" s="72"/>
      <c r="M74" s="222"/>
      <c r="N74" s="223"/>
      <c r="O74" s="223"/>
      <c r="P74" s="223"/>
      <c r="Q74" s="225"/>
      <c r="R74" s="192"/>
      <c r="S74" s="226"/>
    </row>
    <row r="75" spans="6:19" s="213" customFormat="1" ht="18" customHeight="1">
      <c r="F75" s="221"/>
      <c r="G75" s="72"/>
      <c r="H75" s="72"/>
      <c r="I75" s="72"/>
      <c r="J75" s="72"/>
      <c r="K75" s="72"/>
      <c r="L75" s="72"/>
      <c r="M75" s="222"/>
      <c r="N75" s="223"/>
      <c r="O75" s="223"/>
      <c r="P75" s="223"/>
      <c r="Q75" s="224"/>
      <c r="R75" s="192"/>
      <c r="S75" s="226"/>
    </row>
    <row r="76" spans="6:19" s="213" customFormat="1" ht="18" customHeight="1">
      <c r="F76" s="221"/>
      <c r="G76" s="72"/>
      <c r="H76" s="72"/>
      <c r="I76" s="72"/>
      <c r="J76" s="72"/>
      <c r="K76" s="72"/>
      <c r="L76" s="72"/>
      <c r="M76" s="222"/>
      <c r="N76" s="223"/>
      <c r="O76" s="223"/>
      <c r="P76" s="223"/>
      <c r="Q76" s="225"/>
      <c r="R76" s="192"/>
      <c r="S76" s="226"/>
    </row>
    <row r="77" spans="6:19" ht="5.0999999999999996" customHeight="1">
      <c r="F77" s="16"/>
      <c r="G77" s="16"/>
      <c r="H77" s="16"/>
      <c r="I77" s="16"/>
      <c r="J77" s="16"/>
      <c r="K77" s="16"/>
      <c r="L77" s="16"/>
      <c r="M77" s="227"/>
      <c r="N77" s="228"/>
      <c r="O77" s="228"/>
      <c r="P77" s="228"/>
      <c r="Q77" s="228"/>
      <c r="R77" s="194"/>
      <c r="S77" s="226"/>
    </row>
    <row r="78" spans="6:19" ht="20.100000000000001" customHeight="1">
      <c r="F78" s="229"/>
      <c r="G78" s="46"/>
      <c r="H78" s="46"/>
      <c r="I78" s="46"/>
      <c r="J78" s="46"/>
      <c r="K78" s="46"/>
      <c r="L78" s="46"/>
      <c r="N78" s="41"/>
      <c r="O78" s="41"/>
      <c r="P78" s="41"/>
      <c r="Q78" s="230"/>
      <c r="R78" s="194"/>
      <c r="S78" s="226"/>
    </row>
    <row r="79" spans="6:19" ht="20.100000000000001" customHeight="1">
      <c r="F79" s="229"/>
      <c r="G79" s="46"/>
      <c r="H79" s="46"/>
      <c r="I79" s="46"/>
      <c r="J79" s="46"/>
      <c r="K79" s="46"/>
      <c r="L79" s="46"/>
      <c r="N79" s="52"/>
      <c r="O79" s="52"/>
      <c r="P79" s="52"/>
      <c r="Q79" s="231"/>
      <c r="S79" s="194"/>
    </row>
    <row r="80" spans="6:19" ht="39.9" customHeight="1"/>
    <row r="81" spans="6:17" ht="15.75" customHeight="1"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</row>
  </sheetData>
  <mergeCells count="72">
    <mergeCell ref="F72:F73"/>
    <mergeCell ref="F75:F76"/>
    <mergeCell ref="N77:Q77"/>
    <mergeCell ref="F78:F79"/>
    <mergeCell ref="F81:Q81"/>
    <mergeCell ref="N64:Q64"/>
    <mergeCell ref="N65:Q65"/>
    <mergeCell ref="F67:F68"/>
    <mergeCell ref="N67:Q67"/>
    <mergeCell ref="N68:Q68"/>
    <mergeCell ref="F69:F70"/>
    <mergeCell ref="F49:F50"/>
    <mergeCell ref="F52:F53"/>
    <mergeCell ref="F55:F56"/>
    <mergeCell ref="F58:F59"/>
    <mergeCell ref="F61:F62"/>
    <mergeCell ref="F64:F65"/>
    <mergeCell ref="F44:F45"/>
    <mergeCell ref="N44:Q44"/>
    <mergeCell ref="N45:Q45"/>
    <mergeCell ref="F47:F48"/>
    <mergeCell ref="N47:Q47"/>
    <mergeCell ref="N48:Q48"/>
    <mergeCell ref="C35:E35"/>
    <mergeCell ref="O35:Q35"/>
    <mergeCell ref="N37:Q37"/>
    <mergeCell ref="F41:F42"/>
    <mergeCell ref="N41:Q41"/>
    <mergeCell ref="N42:Q42"/>
    <mergeCell ref="C31:E31"/>
    <mergeCell ref="O31:Q31"/>
    <mergeCell ref="C32:E32"/>
    <mergeCell ref="C33:E33"/>
    <mergeCell ref="O33:Q33"/>
    <mergeCell ref="C34:E34"/>
    <mergeCell ref="B27:E27"/>
    <mergeCell ref="N27:Q27"/>
    <mergeCell ref="B28:E28"/>
    <mergeCell ref="B29:E29"/>
    <mergeCell ref="N29:Q29"/>
    <mergeCell ref="B30:E30"/>
    <mergeCell ref="C23:E23"/>
    <mergeCell ref="O23:Q23"/>
    <mergeCell ref="C24:E24"/>
    <mergeCell ref="C25:E25"/>
    <mergeCell ref="O25:Q25"/>
    <mergeCell ref="C26:E26"/>
    <mergeCell ref="C19:E19"/>
    <mergeCell ref="O19:Q19"/>
    <mergeCell ref="C20:E20"/>
    <mergeCell ref="C21:E21"/>
    <mergeCell ref="O21:Q21"/>
    <mergeCell ref="C22:E22"/>
    <mergeCell ref="B15:E15"/>
    <mergeCell ref="N15:Q15"/>
    <mergeCell ref="B16:E16"/>
    <mergeCell ref="C17:E17"/>
    <mergeCell ref="O17:Q17"/>
    <mergeCell ref="C18:E18"/>
    <mergeCell ref="O18:Q18"/>
    <mergeCell ref="B11:E11"/>
    <mergeCell ref="N11:Q11"/>
    <mergeCell ref="B12:E12"/>
    <mergeCell ref="B13:E13"/>
    <mergeCell ref="N13:Q13"/>
    <mergeCell ref="B14:E14"/>
    <mergeCell ref="A3:Q3"/>
    <mergeCell ref="F5:Q5"/>
    <mergeCell ref="A7:E7"/>
    <mergeCell ref="M7:Q7"/>
    <mergeCell ref="A9:C9"/>
    <mergeCell ref="M9:O9"/>
  </mergeCells>
  <printOptions horizontalCentered="1"/>
  <pageMargins left="0.39370078740157483" right="0.51181102362204722" top="0" bottom="0" header="0.19685039370078741" footer="0"/>
  <pageSetup paperSize="9" scale="32" firstPageNumber="21" orientation="portrait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0D53E-6C54-4C60-B13C-CB94B4C07AD6}">
  <dimension ref="B1:AK60"/>
  <sheetViews>
    <sheetView view="pageBreakPreview" zoomScale="60" zoomScaleNormal="70" workbookViewId="0">
      <pane ySplit="8" topLeftCell="A39" activePane="bottomLeft" state="frozen"/>
      <selection activeCell="F38" sqref="F38"/>
      <selection pane="bottomLeft" activeCell="F38" sqref="F38"/>
    </sheetView>
  </sheetViews>
  <sheetFormatPr defaultColWidth="9.109375" defaultRowHeight="13.8"/>
  <cols>
    <col min="1" max="1" width="2.44140625" style="232" customWidth="1"/>
    <col min="2" max="4" width="6.6640625" style="232" customWidth="1"/>
    <col min="5" max="5" width="2.6640625" style="232" customWidth="1"/>
    <col min="6" max="6" width="21.88671875" style="232" customWidth="1"/>
    <col min="7" max="13" width="16.6640625" style="232" customWidth="1"/>
    <col min="14" max="14" width="5.6640625" style="232" customWidth="1"/>
    <col min="15" max="15" width="6.6640625" style="315" customWidth="1"/>
    <col min="16" max="16" width="7.6640625" style="315" customWidth="1"/>
    <col min="17" max="17" width="1.6640625" style="315" customWidth="1"/>
    <col min="18" max="18" width="35.6640625" style="315" customWidth="1"/>
    <col min="19" max="19" width="14.88671875" style="232" customWidth="1"/>
    <col min="20" max="20" width="17.5546875" style="232" customWidth="1"/>
    <col min="21" max="21" width="14.109375" style="232" bestFit="1" customWidth="1"/>
    <col min="22" max="16384" width="9.109375" style="232"/>
  </cols>
  <sheetData>
    <row r="1" spans="2:37" ht="30" customHeight="1">
      <c r="O1" s="233"/>
      <c r="P1" s="233"/>
      <c r="Q1" s="233"/>
      <c r="R1" s="233"/>
    </row>
    <row r="2" spans="2:37" s="242" customFormat="1" ht="20.100000000000001" customHeight="1"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5"/>
      <c r="P2" s="236"/>
      <c r="Q2" s="237"/>
      <c r="R2" s="238"/>
      <c r="S2" s="235"/>
      <c r="T2" s="239"/>
      <c r="U2" s="238"/>
      <c r="V2" s="236"/>
      <c r="W2" s="240"/>
      <c r="X2" s="241"/>
      <c r="Y2" s="238"/>
      <c r="Z2" s="238"/>
      <c r="AA2" s="238"/>
      <c r="AB2" s="238"/>
      <c r="AC2" s="238"/>
      <c r="AD2" s="238"/>
      <c r="AE2" s="238"/>
      <c r="AF2" s="238"/>
      <c r="AG2" s="238"/>
      <c r="AH2" s="238"/>
    </row>
    <row r="3" spans="2:37" s="248" customFormat="1" ht="39" customHeight="1">
      <c r="B3" s="243" t="s">
        <v>43</v>
      </c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4"/>
      <c r="T3" s="245"/>
      <c r="U3" s="246"/>
      <c r="V3" s="246"/>
      <c r="W3" s="240"/>
      <c r="X3" s="241"/>
      <c r="Y3" s="246"/>
      <c r="Z3" s="246"/>
      <c r="AA3" s="246"/>
      <c r="AB3" s="246"/>
      <c r="AC3" s="247"/>
      <c r="AD3" s="247"/>
      <c r="AE3" s="247"/>
      <c r="AF3" s="247"/>
      <c r="AG3" s="247"/>
      <c r="AH3" s="247"/>
    </row>
    <row r="4" spans="2:37" ht="20.100000000000001" customHeight="1">
      <c r="B4" s="249"/>
      <c r="C4" s="249"/>
      <c r="D4" s="249"/>
      <c r="E4" s="249"/>
      <c r="F4" s="249"/>
      <c r="G4" s="250"/>
      <c r="H4" s="250"/>
      <c r="I4" s="250"/>
      <c r="J4" s="250"/>
      <c r="K4" s="250"/>
      <c r="L4" s="250"/>
      <c r="M4" s="250"/>
      <c r="N4" s="250"/>
      <c r="O4" s="251"/>
      <c r="P4" s="251"/>
      <c r="Q4" s="251"/>
      <c r="R4" s="251"/>
      <c r="S4" s="252"/>
      <c r="T4" s="253"/>
      <c r="U4" s="253"/>
      <c r="Y4" s="252"/>
      <c r="Z4" s="254"/>
      <c r="AA4" s="255"/>
      <c r="AB4" s="256"/>
      <c r="AC4" s="252"/>
      <c r="AD4" s="249"/>
      <c r="AE4" s="252"/>
      <c r="AF4" s="252"/>
      <c r="AG4" s="252"/>
      <c r="AH4" s="252"/>
      <c r="AI4" s="252"/>
      <c r="AJ4" s="252"/>
      <c r="AK4" s="252"/>
    </row>
    <row r="5" spans="2:37" s="262" customFormat="1" ht="37.5" customHeight="1">
      <c r="B5" s="257"/>
      <c r="C5" s="257"/>
      <c r="D5" s="257"/>
      <c r="E5" s="257"/>
      <c r="F5" s="257"/>
      <c r="G5" s="258" t="s">
        <v>44</v>
      </c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58"/>
      <c r="S5" s="259"/>
      <c r="T5" s="260"/>
      <c r="U5" s="261"/>
    </row>
    <row r="6" spans="2:37" ht="20.100000000000001" customHeight="1">
      <c r="G6" s="252"/>
      <c r="H6" s="252"/>
      <c r="I6" s="252"/>
      <c r="J6" s="252"/>
      <c r="K6" s="252"/>
      <c r="L6" s="252"/>
      <c r="M6" s="252"/>
      <c r="N6" s="252"/>
      <c r="O6" s="263"/>
      <c r="P6" s="263"/>
      <c r="Q6" s="263"/>
      <c r="R6" s="263"/>
      <c r="S6" s="264"/>
      <c r="T6" s="265"/>
    </row>
    <row r="7" spans="2:37" s="271" customFormat="1" ht="24.9" customHeight="1">
      <c r="B7" s="266" t="s">
        <v>45</v>
      </c>
      <c r="C7" s="266"/>
      <c r="D7" s="266"/>
      <c r="E7" s="266"/>
      <c r="F7" s="266"/>
      <c r="G7" s="267">
        <v>2017</v>
      </c>
      <c r="H7" s="267">
        <v>2018</v>
      </c>
      <c r="I7" s="267">
        <v>2019</v>
      </c>
      <c r="J7" s="267">
        <v>2020</v>
      </c>
      <c r="K7" s="267">
        <v>2021</v>
      </c>
      <c r="L7" s="267">
        <v>2022</v>
      </c>
      <c r="M7" s="267">
        <v>2023</v>
      </c>
      <c r="N7" s="267"/>
      <c r="O7" s="268" t="s">
        <v>46</v>
      </c>
      <c r="P7" s="268"/>
      <c r="Q7" s="268"/>
      <c r="R7" s="268"/>
      <c r="S7" s="269"/>
      <c r="T7" s="270"/>
    </row>
    <row r="8" spans="2:37" s="252" customFormat="1" ht="35.1" customHeight="1">
      <c r="B8" s="272" t="s">
        <v>4</v>
      </c>
      <c r="C8" s="273"/>
      <c r="D8" s="273"/>
      <c r="E8" s="273"/>
      <c r="F8" s="273"/>
      <c r="G8" s="274">
        <f t="shared" ref="G8" si="0">G10+G23+G28+G34+G39</f>
        <v>2180</v>
      </c>
      <c r="H8" s="274">
        <f>H10+H23+H28+H34+H39</f>
        <v>2217</v>
      </c>
      <c r="I8" s="274">
        <f>I10+I23+I28+I34+I39</f>
        <v>2237</v>
      </c>
      <c r="J8" s="274">
        <f>J10+J23+J28+J34+J39</f>
        <v>2278</v>
      </c>
      <c r="K8" s="274">
        <f>K10+K23+K28+K34+K39</f>
        <v>2328</v>
      </c>
      <c r="L8" s="274">
        <v>2360</v>
      </c>
      <c r="M8" s="274">
        <f>+SUM(M10+M23+M28+M34+M39)</f>
        <v>2404</v>
      </c>
      <c r="N8" s="274"/>
      <c r="O8" s="275" t="s">
        <v>5</v>
      </c>
      <c r="P8" s="276"/>
      <c r="Q8" s="276"/>
      <c r="R8" s="276"/>
      <c r="S8" s="274"/>
      <c r="T8" s="277"/>
    </row>
    <row r="9" spans="2:37" s="249" customFormat="1" ht="32.1" customHeight="1">
      <c r="B9" s="278"/>
      <c r="C9" s="278"/>
      <c r="D9" s="278"/>
      <c r="E9" s="278"/>
      <c r="F9" s="278"/>
      <c r="G9" s="274"/>
      <c r="H9" s="274"/>
      <c r="I9" s="274"/>
      <c r="J9" s="274"/>
      <c r="K9" s="274"/>
      <c r="L9" s="274"/>
      <c r="M9" s="274"/>
      <c r="N9" s="274"/>
      <c r="O9" s="279"/>
      <c r="P9" s="279"/>
      <c r="Q9" s="279"/>
      <c r="R9" s="279"/>
      <c r="S9" s="274"/>
    </row>
    <row r="10" spans="2:37" s="252" customFormat="1" ht="35.1" customHeight="1">
      <c r="B10" s="272" t="s">
        <v>47</v>
      </c>
      <c r="C10" s="273"/>
      <c r="D10" s="273"/>
      <c r="E10" s="273"/>
      <c r="F10" s="273"/>
      <c r="G10" s="274">
        <f t="shared" ref="G10" si="1">SUM(G11:G21)</f>
        <v>1511</v>
      </c>
      <c r="H10" s="274">
        <f>SUM(H11:H21)</f>
        <v>1533</v>
      </c>
      <c r="I10" s="274">
        <f>SUM(I11:I21)</f>
        <v>1547</v>
      </c>
      <c r="J10" s="274">
        <f>SUM(J11:J21)</f>
        <v>1567</v>
      </c>
      <c r="K10" s="274">
        <f>SUM(K11:K21)</f>
        <v>1606</v>
      </c>
      <c r="L10" s="274">
        <v>1651</v>
      </c>
      <c r="M10" s="274">
        <v>1654</v>
      </c>
      <c r="N10" s="274"/>
      <c r="O10" s="275" t="s">
        <v>47</v>
      </c>
      <c r="P10" s="276"/>
      <c r="Q10" s="276"/>
      <c r="R10" s="276"/>
      <c r="S10" s="274"/>
      <c r="T10" s="277"/>
      <c r="V10" s="280"/>
      <c r="W10" s="280"/>
      <c r="X10" s="280"/>
    </row>
    <row r="11" spans="2:37" s="249" customFormat="1" ht="32.1" customHeight="1">
      <c r="B11" s="281" t="s">
        <v>48</v>
      </c>
      <c r="C11" s="281"/>
      <c r="D11" s="281"/>
      <c r="E11" s="281"/>
      <c r="F11" s="281"/>
      <c r="G11" s="282">
        <v>258</v>
      </c>
      <c r="H11" s="283">
        <v>260</v>
      </c>
      <c r="I11" s="283">
        <v>261</v>
      </c>
      <c r="J11" s="283">
        <v>264</v>
      </c>
      <c r="K11" s="283">
        <v>268</v>
      </c>
      <c r="L11" s="283">
        <v>263</v>
      </c>
      <c r="M11" s="283">
        <v>255</v>
      </c>
      <c r="N11" s="283"/>
      <c r="O11" s="284" t="s">
        <v>48</v>
      </c>
      <c r="P11" s="284"/>
      <c r="Q11" s="284"/>
      <c r="R11" s="284"/>
      <c r="S11" s="282"/>
      <c r="T11" s="285"/>
      <c r="V11" s="280"/>
      <c r="W11" s="280"/>
      <c r="X11" s="280"/>
    </row>
    <row r="12" spans="2:37" s="249" customFormat="1" ht="32.1" customHeight="1">
      <c r="B12" s="281" t="s">
        <v>49</v>
      </c>
      <c r="C12" s="281"/>
      <c r="D12" s="281"/>
      <c r="E12" s="281"/>
      <c r="F12" s="281"/>
      <c r="G12" s="282">
        <v>423</v>
      </c>
      <c r="H12" s="283">
        <v>433</v>
      </c>
      <c r="I12" s="283">
        <v>444</v>
      </c>
      <c r="J12" s="283">
        <v>459</v>
      </c>
      <c r="K12" s="283">
        <v>489</v>
      </c>
      <c r="L12" s="283">
        <v>507</v>
      </c>
      <c r="M12" s="283">
        <v>484</v>
      </c>
      <c r="N12" s="283"/>
      <c r="O12" s="284" t="s">
        <v>50</v>
      </c>
      <c r="P12" s="284"/>
      <c r="Q12" s="284"/>
      <c r="R12" s="284"/>
      <c r="S12" s="282"/>
      <c r="T12" s="285"/>
      <c r="V12" s="280"/>
      <c r="W12" s="280"/>
      <c r="X12" s="280"/>
    </row>
    <row r="13" spans="2:37" s="249" customFormat="1" ht="32.1" customHeight="1">
      <c r="B13" s="281" t="s">
        <v>51</v>
      </c>
      <c r="C13" s="281"/>
      <c r="D13" s="281"/>
      <c r="E13" s="281"/>
      <c r="F13" s="281"/>
      <c r="G13" s="282">
        <v>219</v>
      </c>
      <c r="H13" s="283">
        <v>215</v>
      </c>
      <c r="I13" s="283">
        <v>215</v>
      </c>
      <c r="J13" s="283">
        <v>213</v>
      </c>
      <c r="K13" s="283">
        <v>213</v>
      </c>
      <c r="L13" s="283">
        <v>215</v>
      </c>
      <c r="M13" s="283">
        <v>257</v>
      </c>
      <c r="N13" s="283"/>
      <c r="O13" s="284" t="s">
        <v>51</v>
      </c>
      <c r="P13" s="284"/>
      <c r="Q13" s="284"/>
      <c r="R13" s="284"/>
      <c r="S13" s="282"/>
      <c r="T13" s="285"/>
      <c r="V13" s="280"/>
      <c r="W13" s="280"/>
      <c r="X13" s="280"/>
    </row>
    <row r="14" spans="2:37" s="249" customFormat="1" ht="32.1" customHeight="1">
      <c r="B14" s="281" t="s">
        <v>52</v>
      </c>
      <c r="C14" s="281"/>
      <c r="D14" s="281"/>
      <c r="E14" s="281"/>
      <c r="F14" s="281"/>
      <c r="G14" s="282">
        <v>70</v>
      </c>
      <c r="H14" s="283">
        <v>74</v>
      </c>
      <c r="I14" s="283">
        <v>74</v>
      </c>
      <c r="J14" s="283">
        <v>80</v>
      </c>
      <c r="K14" s="283">
        <v>82</v>
      </c>
      <c r="L14" s="283">
        <v>90</v>
      </c>
      <c r="M14" s="283">
        <v>87</v>
      </c>
      <c r="N14" s="283"/>
      <c r="O14" s="284" t="s">
        <v>52</v>
      </c>
      <c r="P14" s="284"/>
      <c r="Q14" s="284"/>
      <c r="R14" s="284"/>
      <c r="S14" s="282"/>
      <c r="T14" s="285"/>
      <c r="V14" s="280"/>
      <c r="W14" s="280"/>
      <c r="X14" s="280"/>
    </row>
    <row r="15" spans="2:37" s="249" customFormat="1" ht="32.1" customHeight="1">
      <c r="B15" s="281" t="s">
        <v>53</v>
      </c>
      <c r="C15" s="281"/>
      <c r="D15" s="281"/>
      <c r="E15" s="281"/>
      <c r="F15" s="281"/>
      <c r="G15" s="282">
        <v>143</v>
      </c>
      <c r="H15" s="283">
        <v>145</v>
      </c>
      <c r="I15" s="283">
        <v>145</v>
      </c>
      <c r="J15" s="283">
        <v>146</v>
      </c>
      <c r="K15" s="283">
        <v>145</v>
      </c>
      <c r="L15" s="283">
        <v>149</v>
      </c>
      <c r="M15" s="283">
        <v>168</v>
      </c>
      <c r="N15" s="283"/>
      <c r="O15" s="284" t="s">
        <v>53</v>
      </c>
      <c r="P15" s="284"/>
      <c r="Q15" s="284"/>
      <c r="R15" s="284"/>
      <c r="S15" s="282"/>
      <c r="T15" s="285"/>
      <c r="V15" s="280"/>
      <c r="W15" s="280"/>
      <c r="X15" s="280"/>
    </row>
    <row r="16" spans="2:37" s="249" customFormat="1" ht="32.1" customHeight="1">
      <c r="B16" s="281" t="s">
        <v>54</v>
      </c>
      <c r="C16" s="281"/>
      <c r="D16" s="281"/>
      <c r="E16" s="281"/>
      <c r="F16" s="281"/>
      <c r="G16" s="282">
        <v>89</v>
      </c>
      <c r="H16" s="283">
        <v>91</v>
      </c>
      <c r="I16" s="283">
        <v>90</v>
      </c>
      <c r="J16" s="283">
        <v>90</v>
      </c>
      <c r="K16" s="283">
        <v>90</v>
      </c>
      <c r="L16" s="283">
        <v>95</v>
      </c>
      <c r="M16" s="283">
        <v>77</v>
      </c>
      <c r="N16" s="283"/>
      <c r="O16" s="284" t="s">
        <v>54</v>
      </c>
      <c r="P16" s="284"/>
      <c r="Q16" s="284"/>
      <c r="R16" s="284"/>
      <c r="S16" s="282"/>
      <c r="T16" s="285"/>
      <c r="V16" s="280"/>
      <c r="W16" s="280"/>
      <c r="X16" s="280"/>
    </row>
    <row r="17" spans="2:24" s="249" customFormat="1" ht="32.1" customHeight="1">
      <c r="B17" s="281" t="s">
        <v>55</v>
      </c>
      <c r="C17" s="281"/>
      <c r="D17" s="281"/>
      <c r="E17" s="281"/>
      <c r="F17" s="281"/>
      <c r="G17" s="282">
        <v>30</v>
      </c>
      <c r="H17" s="283">
        <v>30</v>
      </c>
      <c r="I17" s="283">
        <v>30</v>
      </c>
      <c r="J17" s="283">
        <v>29</v>
      </c>
      <c r="K17" s="283">
        <v>29</v>
      </c>
      <c r="L17" s="283">
        <v>30</v>
      </c>
      <c r="M17" s="283">
        <v>33</v>
      </c>
      <c r="N17" s="283"/>
      <c r="O17" s="284" t="s">
        <v>56</v>
      </c>
      <c r="P17" s="284"/>
      <c r="Q17" s="284"/>
      <c r="R17" s="284"/>
      <c r="S17" s="282"/>
      <c r="T17" s="285"/>
      <c r="V17" s="280"/>
      <c r="W17" s="280"/>
      <c r="X17" s="280"/>
    </row>
    <row r="18" spans="2:24" s="249" customFormat="1" ht="32.1" customHeight="1">
      <c r="B18" s="281" t="s">
        <v>57</v>
      </c>
      <c r="C18" s="281"/>
      <c r="D18" s="281"/>
      <c r="E18" s="281"/>
      <c r="F18" s="281"/>
      <c r="G18" s="282">
        <v>10</v>
      </c>
      <c r="H18" s="283">
        <v>10</v>
      </c>
      <c r="I18" s="283">
        <v>10</v>
      </c>
      <c r="J18" s="283">
        <v>11</v>
      </c>
      <c r="K18" s="283">
        <v>11</v>
      </c>
      <c r="L18" s="283">
        <v>10</v>
      </c>
      <c r="M18" s="283">
        <v>11</v>
      </c>
      <c r="N18" s="283"/>
      <c r="O18" s="284" t="s">
        <v>57</v>
      </c>
      <c r="P18" s="284"/>
      <c r="Q18" s="284"/>
      <c r="R18" s="284"/>
      <c r="S18" s="282"/>
      <c r="T18" s="285"/>
      <c r="V18" s="280"/>
      <c r="W18" s="280"/>
      <c r="X18" s="280"/>
    </row>
    <row r="19" spans="2:24" s="249" customFormat="1" ht="32.1" customHeight="1">
      <c r="B19" s="281" t="s">
        <v>58</v>
      </c>
      <c r="C19" s="281"/>
      <c r="D19" s="281"/>
      <c r="E19" s="281"/>
      <c r="F19" s="281"/>
      <c r="G19" s="282">
        <v>35</v>
      </c>
      <c r="H19" s="283">
        <v>35</v>
      </c>
      <c r="I19" s="283">
        <v>35</v>
      </c>
      <c r="J19" s="283">
        <v>36</v>
      </c>
      <c r="K19" s="283">
        <v>36</v>
      </c>
      <c r="L19" s="283">
        <v>39</v>
      </c>
      <c r="M19" s="283">
        <v>33</v>
      </c>
      <c r="N19" s="283"/>
      <c r="O19" s="284" t="s">
        <v>59</v>
      </c>
      <c r="P19" s="284"/>
      <c r="Q19" s="284"/>
      <c r="R19" s="284"/>
      <c r="S19" s="282"/>
      <c r="T19" s="285"/>
      <c r="V19" s="280"/>
      <c r="W19" s="280"/>
      <c r="X19" s="280"/>
    </row>
    <row r="20" spans="2:24" s="249" customFormat="1" ht="32.1" customHeight="1">
      <c r="B20" s="281" t="s">
        <v>60</v>
      </c>
      <c r="C20" s="281"/>
      <c r="D20" s="281"/>
      <c r="E20" s="281"/>
      <c r="F20" s="281"/>
      <c r="G20" s="282">
        <v>11</v>
      </c>
      <c r="H20" s="283">
        <v>11</v>
      </c>
      <c r="I20" s="283">
        <v>11</v>
      </c>
      <c r="J20" s="283">
        <v>11</v>
      </c>
      <c r="K20" s="283">
        <v>11</v>
      </c>
      <c r="L20" s="283">
        <v>11</v>
      </c>
      <c r="M20" s="283">
        <v>11</v>
      </c>
      <c r="N20" s="283"/>
      <c r="O20" s="284" t="s">
        <v>60</v>
      </c>
      <c r="P20" s="284"/>
      <c r="Q20" s="284"/>
      <c r="R20" s="284"/>
      <c r="S20" s="282"/>
      <c r="T20" s="285"/>
      <c r="V20" s="280"/>
      <c r="W20" s="280"/>
      <c r="X20" s="280"/>
    </row>
    <row r="21" spans="2:24" s="249" customFormat="1" ht="32.1" customHeight="1">
      <c r="B21" s="281" t="s">
        <v>61</v>
      </c>
      <c r="C21" s="281"/>
      <c r="D21" s="281"/>
      <c r="E21" s="281"/>
      <c r="F21" s="281"/>
      <c r="G21" s="282">
        <v>223</v>
      </c>
      <c r="H21" s="283">
        <v>229</v>
      </c>
      <c r="I21" s="283">
        <v>232</v>
      </c>
      <c r="J21" s="283">
        <v>228</v>
      </c>
      <c r="K21" s="283">
        <v>232</v>
      </c>
      <c r="L21" s="283">
        <v>242</v>
      </c>
      <c r="M21" s="282">
        <f>+M10-SUM(M11:M20)</f>
        <v>238</v>
      </c>
      <c r="N21" s="283"/>
      <c r="O21" s="284" t="s">
        <v>62</v>
      </c>
      <c r="P21" s="284"/>
      <c r="Q21" s="284"/>
      <c r="R21" s="284"/>
      <c r="S21" s="282"/>
      <c r="T21" s="285"/>
    </row>
    <row r="22" spans="2:24" s="249" customFormat="1" ht="32.1" customHeight="1">
      <c r="B22" s="286"/>
      <c r="C22" s="286"/>
      <c r="D22" s="286"/>
      <c r="E22" s="286"/>
      <c r="F22" s="286"/>
      <c r="G22" s="287"/>
      <c r="H22" s="287"/>
      <c r="I22" s="287"/>
      <c r="J22" s="287"/>
      <c r="K22" s="287"/>
      <c r="L22" s="287"/>
      <c r="M22" s="287"/>
      <c r="N22" s="287"/>
      <c r="O22" s="288"/>
      <c r="P22" s="288"/>
      <c r="Q22" s="288"/>
      <c r="R22" s="288"/>
      <c r="S22" s="282"/>
    </row>
    <row r="23" spans="2:24" s="252" customFormat="1" ht="35.1" customHeight="1">
      <c r="B23" s="272" t="s">
        <v>63</v>
      </c>
      <c r="C23" s="273"/>
      <c r="D23" s="273"/>
      <c r="E23" s="273"/>
      <c r="F23" s="273"/>
      <c r="G23" s="289">
        <f t="shared" ref="G23" si="2">SUM(G24:G26)</f>
        <v>230</v>
      </c>
      <c r="H23" s="289">
        <f>SUM(H24:H26)</f>
        <v>245</v>
      </c>
      <c r="I23" s="289">
        <f>SUM(I24:I26)</f>
        <v>251</v>
      </c>
      <c r="J23" s="289">
        <f>SUM(J24:J26)</f>
        <v>263</v>
      </c>
      <c r="K23" s="289">
        <f>SUM(K24:K26)</f>
        <v>263</v>
      </c>
      <c r="L23" s="289">
        <v>251</v>
      </c>
      <c r="M23" s="289">
        <v>265</v>
      </c>
      <c r="N23" s="274"/>
      <c r="O23" s="275" t="s">
        <v>64</v>
      </c>
      <c r="P23" s="276"/>
      <c r="Q23" s="276"/>
      <c r="R23" s="276"/>
      <c r="S23" s="274"/>
      <c r="T23" s="277"/>
    </row>
    <row r="24" spans="2:24" s="249" customFormat="1" ht="32.1" customHeight="1">
      <c r="B24" s="280" t="s">
        <v>65</v>
      </c>
      <c r="C24" s="280"/>
      <c r="D24" s="280"/>
      <c r="E24" s="280"/>
      <c r="F24" s="280"/>
      <c r="G24" s="290">
        <v>43</v>
      </c>
      <c r="H24" s="290">
        <v>44</v>
      </c>
      <c r="I24" s="291">
        <v>45</v>
      </c>
      <c r="J24" s="290">
        <v>44</v>
      </c>
      <c r="K24" s="291">
        <v>44</v>
      </c>
      <c r="L24" s="291">
        <v>47</v>
      </c>
      <c r="M24" s="291">
        <v>58</v>
      </c>
      <c r="N24" s="283"/>
      <c r="O24" s="292" t="s">
        <v>66</v>
      </c>
      <c r="P24" s="292"/>
      <c r="Q24" s="292"/>
      <c r="R24" s="292"/>
      <c r="S24" s="282"/>
    </row>
    <row r="25" spans="2:24" s="249" customFormat="1" ht="32.1" customHeight="1">
      <c r="B25" s="280" t="s">
        <v>67</v>
      </c>
      <c r="C25" s="280"/>
      <c r="D25" s="280"/>
      <c r="E25" s="280"/>
      <c r="F25" s="280"/>
      <c r="G25" s="290">
        <v>12</v>
      </c>
      <c r="H25" s="290">
        <v>12</v>
      </c>
      <c r="I25" s="291">
        <v>12</v>
      </c>
      <c r="J25" s="290">
        <v>12</v>
      </c>
      <c r="K25" s="291">
        <v>12</v>
      </c>
      <c r="L25" s="291">
        <v>7</v>
      </c>
      <c r="M25" s="291">
        <v>9</v>
      </c>
      <c r="N25" s="283"/>
      <c r="O25" s="292" t="s">
        <v>68</v>
      </c>
      <c r="P25" s="292"/>
      <c r="Q25" s="292"/>
      <c r="R25" s="292"/>
      <c r="S25" s="282"/>
    </row>
    <row r="26" spans="2:24" s="249" customFormat="1" ht="32.1" customHeight="1">
      <c r="B26" s="280" t="s">
        <v>69</v>
      </c>
      <c r="C26" s="280"/>
      <c r="D26" s="280"/>
      <c r="E26" s="280"/>
      <c r="F26" s="280"/>
      <c r="G26" s="290">
        <v>175</v>
      </c>
      <c r="H26" s="290">
        <v>189</v>
      </c>
      <c r="I26" s="291">
        <v>194</v>
      </c>
      <c r="J26" s="290">
        <v>207</v>
      </c>
      <c r="K26" s="291">
        <v>207</v>
      </c>
      <c r="L26" s="291">
        <v>197</v>
      </c>
      <c r="M26" s="290">
        <f>+M23-SUM(M24:M25)</f>
        <v>198</v>
      </c>
      <c r="N26" s="283"/>
      <c r="O26" s="292" t="s">
        <v>70</v>
      </c>
      <c r="P26" s="292"/>
      <c r="Q26" s="292"/>
      <c r="R26" s="292"/>
      <c r="S26" s="282"/>
    </row>
    <row r="27" spans="2:24" s="249" customFormat="1" ht="32.1" customHeight="1">
      <c r="B27" s="286"/>
      <c r="C27" s="286"/>
      <c r="D27" s="286"/>
      <c r="E27" s="286"/>
      <c r="F27" s="286"/>
      <c r="G27" s="287"/>
      <c r="H27" s="287"/>
      <c r="I27" s="287"/>
      <c r="J27" s="287"/>
      <c r="K27" s="287"/>
      <c r="L27" s="287"/>
      <c r="M27" s="287"/>
      <c r="N27" s="287"/>
      <c r="O27" s="288"/>
      <c r="P27" s="288"/>
      <c r="Q27" s="288"/>
      <c r="R27" s="288"/>
      <c r="S27" s="282"/>
    </row>
    <row r="28" spans="2:24" s="252" customFormat="1" ht="35.1" customHeight="1">
      <c r="B28" s="272" t="s">
        <v>71</v>
      </c>
      <c r="C28" s="273"/>
      <c r="D28" s="273"/>
      <c r="E28" s="273"/>
      <c r="F28" s="273"/>
      <c r="G28" s="274">
        <f t="shared" ref="G28" si="3">SUM(G29:G32)</f>
        <v>201</v>
      </c>
      <c r="H28" s="274">
        <f>SUM(H29:H32)</f>
        <v>201</v>
      </c>
      <c r="I28" s="274">
        <f>SUM(I29:I32)</f>
        <v>201</v>
      </c>
      <c r="J28" s="274">
        <f>SUM(J29:J32)</f>
        <v>207</v>
      </c>
      <c r="K28" s="274">
        <f>SUM(K29:K32)</f>
        <v>215</v>
      </c>
      <c r="L28" s="274">
        <f>SUM(L29:L32)</f>
        <v>219</v>
      </c>
      <c r="M28" s="274">
        <v>222</v>
      </c>
      <c r="N28" s="274"/>
      <c r="O28" s="275" t="s">
        <v>72</v>
      </c>
      <c r="P28" s="276"/>
      <c r="Q28" s="276"/>
      <c r="R28" s="276"/>
      <c r="S28" s="274"/>
      <c r="T28" s="277"/>
    </row>
    <row r="29" spans="2:24" s="249" customFormat="1" ht="32.1" customHeight="1">
      <c r="B29" s="280" t="s">
        <v>73</v>
      </c>
      <c r="C29" s="280"/>
      <c r="D29" s="280"/>
      <c r="E29" s="280"/>
      <c r="F29" s="280"/>
      <c r="G29" s="282">
        <v>74</v>
      </c>
      <c r="H29" s="282">
        <v>74</v>
      </c>
      <c r="I29" s="283">
        <v>74</v>
      </c>
      <c r="J29" s="282">
        <v>75</v>
      </c>
      <c r="K29" s="283">
        <v>78</v>
      </c>
      <c r="L29" s="283">
        <v>81</v>
      </c>
      <c r="M29" s="283">
        <v>81</v>
      </c>
      <c r="N29" s="283"/>
      <c r="O29" s="292" t="s">
        <v>73</v>
      </c>
      <c r="P29" s="292"/>
      <c r="Q29" s="292"/>
      <c r="R29" s="292"/>
      <c r="S29" s="282"/>
    </row>
    <row r="30" spans="2:24" s="249" customFormat="1" ht="32.1" customHeight="1">
      <c r="B30" s="280" t="s">
        <v>74</v>
      </c>
      <c r="C30" s="280"/>
      <c r="D30" s="280"/>
      <c r="E30" s="280"/>
      <c r="F30" s="280"/>
      <c r="G30" s="282">
        <v>23</v>
      </c>
      <c r="H30" s="282">
        <v>24</v>
      </c>
      <c r="I30" s="283">
        <v>24</v>
      </c>
      <c r="J30" s="282">
        <v>23</v>
      </c>
      <c r="K30" s="283">
        <v>24</v>
      </c>
      <c r="L30" s="283">
        <v>27</v>
      </c>
      <c r="M30" s="283">
        <v>32</v>
      </c>
      <c r="N30" s="283"/>
      <c r="O30" s="292" t="s">
        <v>74</v>
      </c>
      <c r="P30" s="292"/>
      <c r="Q30" s="292"/>
      <c r="R30" s="292"/>
      <c r="S30" s="282"/>
    </row>
    <row r="31" spans="2:24" s="249" customFormat="1" ht="32.1" customHeight="1">
      <c r="B31" s="280" t="s">
        <v>75</v>
      </c>
      <c r="C31" s="280"/>
      <c r="D31" s="280"/>
      <c r="E31" s="280"/>
      <c r="F31" s="280"/>
      <c r="G31" s="282">
        <v>15</v>
      </c>
      <c r="H31" s="282">
        <v>15</v>
      </c>
      <c r="I31" s="283">
        <v>15</v>
      </c>
      <c r="J31" s="282">
        <v>15</v>
      </c>
      <c r="K31" s="283">
        <v>14</v>
      </c>
      <c r="L31" s="283">
        <v>9</v>
      </c>
      <c r="M31" s="283">
        <v>9</v>
      </c>
      <c r="N31" s="283"/>
      <c r="O31" s="292" t="s">
        <v>76</v>
      </c>
      <c r="P31" s="292"/>
      <c r="Q31" s="292"/>
      <c r="R31" s="292"/>
      <c r="S31" s="282"/>
    </row>
    <row r="32" spans="2:24" s="249" customFormat="1" ht="32.1" customHeight="1">
      <c r="B32" s="280" t="s">
        <v>77</v>
      </c>
      <c r="C32" s="280"/>
      <c r="D32" s="280"/>
      <c r="E32" s="280"/>
      <c r="F32" s="280"/>
      <c r="G32" s="282">
        <v>89</v>
      </c>
      <c r="H32" s="282">
        <v>88</v>
      </c>
      <c r="I32" s="283">
        <v>88</v>
      </c>
      <c r="J32" s="282">
        <v>94</v>
      </c>
      <c r="K32" s="283">
        <v>99</v>
      </c>
      <c r="L32" s="283">
        <v>102</v>
      </c>
      <c r="M32" s="282">
        <v>100</v>
      </c>
      <c r="N32" s="283"/>
      <c r="O32" s="292" t="s">
        <v>78</v>
      </c>
      <c r="P32" s="292"/>
      <c r="Q32" s="292"/>
      <c r="R32" s="292"/>
      <c r="S32" s="282"/>
    </row>
    <row r="33" spans="2:20" s="249" customFormat="1" ht="32.1" customHeight="1">
      <c r="B33" s="286"/>
      <c r="C33" s="286"/>
      <c r="D33" s="286"/>
      <c r="E33" s="286"/>
      <c r="F33" s="286"/>
      <c r="G33" s="287"/>
      <c r="H33" s="287"/>
      <c r="I33" s="287"/>
      <c r="J33" s="287"/>
      <c r="K33" s="287"/>
      <c r="L33" s="287"/>
      <c r="M33" s="287"/>
      <c r="N33" s="287"/>
      <c r="O33" s="288"/>
      <c r="P33" s="288"/>
      <c r="Q33" s="288"/>
      <c r="R33" s="288"/>
      <c r="S33" s="282"/>
    </row>
    <row r="34" spans="2:20" s="252" customFormat="1" ht="35.1" customHeight="1">
      <c r="B34" s="272" t="s">
        <v>79</v>
      </c>
      <c r="C34" s="273"/>
      <c r="D34" s="273"/>
      <c r="E34" s="273"/>
      <c r="F34" s="273"/>
      <c r="G34" s="274">
        <f t="shared" ref="G34" si="4">SUM(G35:G37)</f>
        <v>140</v>
      </c>
      <c r="H34" s="274">
        <f>SUM(H35:H37)</f>
        <v>140</v>
      </c>
      <c r="I34" s="274">
        <f>SUM(I35:I37)</f>
        <v>140</v>
      </c>
      <c r="J34" s="274">
        <f>SUM(J35:J37)</f>
        <v>170</v>
      </c>
      <c r="K34" s="274">
        <f>SUM(K35:K37)</f>
        <v>171</v>
      </c>
      <c r="L34" s="274">
        <v>141</v>
      </c>
      <c r="M34" s="274">
        <v>173</v>
      </c>
      <c r="N34" s="274"/>
      <c r="O34" s="275" t="s">
        <v>79</v>
      </c>
      <c r="P34" s="276"/>
      <c r="Q34" s="276"/>
      <c r="R34" s="276"/>
      <c r="S34" s="274"/>
      <c r="T34" s="277"/>
    </row>
    <row r="35" spans="2:20" s="249" customFormat="1" ht="32.1" customHeight="1">
      <c r="B35" s="280" t="s">
        <v>80</v>
      </c>
      <c r="C35" s="280"/>
      <c r="D35" s="280"/>
      <c r="E35" s="280"/>
      <c r="F35" s="280"/>
      <c r="G35" s="282">
        <v>106</v>
      </c>
      <c r="H35" s="282">
        <v>108</v>
      </c>
      <c r="I35" s="283">
        <v>109</v>
      </c>
      <c r="J35" s="282">
        <v>112</v>
      </c>
      <c r="K35" s="283">
        <v>113</v>
      </c>
      <c r="L35" s="283">
        <v>104</v>
      </c>
      <c r="M35" s="283">
        <v>118</v>
      </c>
      <c r="N35" s="283"/>
      <c r="O35" s="292" t="s">
        <v>80</v>
      </c>
      <c r="P35" s="292"/>
      <c r="Q35" s="292"/>
      <c r="R35" s="292"/>
      <c r="S35" s="282"/>
    </row>
    <row r="36" spans="2:20" s="249" customFormat="1" ht="32.1" customHeight="1">
      <c r="B36" s="280" t="s">
        <v>81</v>
      </c>
      <c r="C36" s="280"/>
      <c r="D36" s="280"/>
      <c r="E36" s="280"/>
      <c r="F36" s="280"/>
      <c r="G36" s="282">
        <v>8</v>
      </c>
      <c r="H36" s="282">
        <v>8</v>
      </c>
      <c r="I36" s="283">
        <v>7</v>
      </c>
      <c r="J36" s="282">
        <v>7</v>
      </c>
      <c r="K36" s="283">
        <v>8</v>
      </c>
      <c r="L36" s="283">
        <v>9</v>
      </c>
      <c r="M36" s="283">
        <v>25</v>
      </c>
      <c r="N36" s="283"/>
      <c r="O36" s="292" t="s">
        <v>81</v>
      </c>
      <c r="P36" s="292"/>
      <c r="Q36" s="292"/>
      <c r="R36" s="292"/>
      <c r="S36" s="282"/>
    </row>
    <row r="37" spans="2:20" s="249" customFormat="1" ht="32.1" customHeight="1">
      <c r="B37" s="280" t="s">
        <v>82</v>
      </c>
      <c r="C37" s="280"/>
      <c r="D37" s="280"/>
      <c r="E37" s="280"/>
      <c r="F37" s="280"/>
      <c r="G37" s="282">
        <v>26</v>
      </c>
      <c r="H37" s="282">
        <v>24</v>
      </c>
      <c r="I37" s="283">
        <v>24</v>
      </c>
      <c r="J37" s="282">
        <v>51</v>
      </c>
      <c r="K37" s="283">
        <v>50</v>
      </c>
      <c r="L37" s="283">
        <v>28</v>
      </c>
      <c r="M37" s="282">
        <f>+M34-SUM(M35:M36)</f>
        <v>30</v>
      </c>
      <c r="N37" s="283"/>
      <c r="O37" s="292" t="s">
        <v>83</v>
      </c>
      <c r="P37" s="292"/>
      <c r="Q37" s="292"/>
      <c r="R37" s="292"/>
      <c r="S37" s="282"/>
    </row>
    <row r="38" spans="2:20" s="249" customFormat="1" ht="32.1" customHeight="1">
      <c r="B38" s="286"/>
      <c r="C38" s="286"/>
      <c r="D38" s="286"/>
      <c r="E38" s="286"/>
      <c r="F38" s="286"/>
      <c r="G38" s="287"/>
      <c r="H38" s="287"/>
      <c r="I38" s="287"/>
      <c r="J38" s="287"/>
      <c r="K38" s="287"/>
      <c r="L38" s="287"/>
      <c r="M38" s="287"/>
      <c r="N38" s="287"/>
      <c r="O38" s="288"/>
      <c r="P38" s="288"/>
      <c r="Q38" s="288"/>
      <c r="R38" s="288"/>
      <c r="S38" s="282"/>
    </row>
    <row r="39" spans="2:20" s="252" customFormat="1" ht="35.1" customHeight="1">
      <c r="B39" s="272" t="s">
        <v>84</v>
      </c>
      <c r="C39" s="273"/>
      <c r="D39" s="273"/>
      <c r="E39" s="273"/>
      <c r="F39" s="273"/>
      <c r="G39" s="274">
        <f t="shared" ref="G39" si="5">SUM(G40:G43)</f>
        <v>98</v>
      </c>
      <c r="H39" s="274">
        <f>SUM(H40:H43)</f>
        <v>98</v>
      </c>
      <c r="I39" s="274">
        <f>SUM(I40:I43)</f>
        <v>98</v>
      </c>
      <c r="J39" s="274">
        <f>SUM(J40:J43)</f>
        <v>71</v>
      </c>
      <c r="K39" s="274">
        <f>SUM(K40:K43)</f>
        <v>73</v>
      </c>
      <c r="L39" s="274">
        <v>98</v>
      </c>
      <c r="M39" s="274">
        <v>90</v>
      </c>
      <c r="N39" s="274"/>
      <c r="O39" s="275" t="s">
        <v>85</v>
      </c>
      <c r="P39" s="276"/>
      <c r="Q39" s="276"/>
      <c r="R39" s="276"/>
      <c r="S39" s="274"/>
      <c r="T39" s="277"/>
    </row>
    <row r="40" spans="2:20" s="249" customFormat="1" ht="32.1" customHeight="1">
      <c r="B40" s="280" t="s">
        <v>86</v>
      </c>
      <c r="C40" s="280"/>
      <c r="D40" s="280"/>
      <c r="E40" s="280"/>
      <c r="F40" s="280"/>
      <c r="G40" s="282">
        <v>15</v>
      </c>
      <c r="H40" s="282">
        <v>15</v>
      </c>
      <c r="I40" s="283">
        <v>15</v>
      </c>
      <c r="J40" s="282">
        <v>12</v>
      </c>
      <c r="K40" s="283">
        <v>12</v>
      </c>
      <c r="L40" s="283">
        <v>11</v>
      </c>
      <c r="M40" s="283">
        <v>12</v>
      </c>
      <c r="N40" s="283"/>
      <c r="O40" s="292" t="s">
        <v>87</v>
      </c>
      <c r="P40" s="292"/>
      <c r="Q40" s="292"/>
      <c r="R40" s="292"/>
      <c r="S40" s="282"/>
    </row>
    <row r="41" spans="2:20" s="249" customFormat="1" ht="32.1" customHeight="1">
      <c r="B41" s="280" t="s">
        <v>88</v>
      </c>
      <c r="C41" s="280"/>
      <c r="D41" s="280"/>
      <c r="E41" s="280"/>
      <c r="F41" s="280"/>
      <c r="G41" s="282">
        <v>7</v>
      </c>
      <c r="H41" s="282">
        <v>7</v>
      </c>
      <c r="I41" s="282">
        <v>7</v>
      </c>
      <c r="J41" s="282">
        <v>7</v>
      </c>
      <c r="K41" s="282">
        <v>7</v>
      </c>
      <c r="L41" s="282">
        <v>9</v>
      </c>
      <c r="M41" s="282">
        <v>10</v>
      </c>
      <c r="N41" s="282"/>
      <c r="O41" s="292" t="s">
        <v>89</v>
      </c>
      <c r="P41" s="292"/>
      <c r="Q41" s="292"/>
      <c r="R41" s="292"/>
      <c r="S41" s="282"/>
    </row>
    <row r="42" spans="2:20" s="249" customFormat="1" ht="32.1" customHeight="1">
      <c r="B42" s="280" t="s">
        <v>90</v>
      </c>
      <c r="C42" s="280"/>
      <c r="D42" s="280"/>
      <c r="E42" s="280"/>
      <c r="F42" s="280"/>
      <c r="G42" s="282">
        <v>46</v>
      </c>
      <c r="H42" s="282">
        <v>46</v>
      </c>
      <c r="I42" s="283">
        <v>46</v>
      </c>
      <c r="J42" s="282">
        <v>28</v>
      </c>
      <c r="K42" s="283">
        <v>30</v>
      </c>
      <c r="L42" s="283">
        <v>54</v>
      </c>
      <c r="M42" s="283">
        <v>53</v>
      </c>
      <c r="N42" s="283"/>
      <c r="O42" s="292" t="s">
        <v>90</v>
      </c>
      <c r="P42" s="292"/>
      <c r="Q42" s="292"/>
      <c r="R42" s="292"/>
      <c r="S42" s="282"/>
    </row>
    <row r="43" spans="2:20" s="249" customFormat="1" ht="32.1" customHeight="1">
      <c r="B43" s="280" t="s">
        <v>91</v>
      </c>
      <c r="C43" s="280"/>
      <c r="D43" s="280"/>
      <c r="E43" s="280"/>
      <c r="F43" s="280"/>
      <c r="G43" s="282">
        <v>30</v>
      </c>
      <c r="H43" s="282">
        <v>30</v>
      </c>
      <c r="I43" s="283">
        <v>30</v>
      </c>
      <c r="J43" s="282">
        <v>24</v>
      </c>
      <c r="K43" s="283">
        <v>24</v>
      </c>
      <c r="L43" s="283">
        <v>24</v>
      </c>
      <c r="M43" s="282">
        <v>15</v>
      </c>
      <c r="N43" s="283"/>
      <c r="O43" s="292" t="s">
        <v>92</v>
      </c>
      <c r="P43" s="292"/>
      <c r="Q43" s="292"/>
      <c r="R43" s="292"/>
      <c r="S43" s="282"/>
      <c r="T43" s="285"/>
    </row>
    <row r="44" spans="2:20" s="298" customFormat="1" ht="32.1" customHeight="1">
      <c r="B44" s="293"/>
      <c r="C44" s="293"/>
      <c r="D44" s="293"/>
      <c r="E44" s="293"/>
      <c r="F44" s="293"/>
      <c r="G44" s="294"/>
      <c r="H44" s="295"/>
      <c r="I44" s="295"/>
      <c r="J44" s="295"/>
      <c r="K44" s="295"/>
      <c r="L44" s="295"/>
      <c r="M44" s="295"/>
      <c r="N44" s="295"/>
      <c r="O44" s="296"/>
      <c r="P44" s="296"/>
      <c r="Q44" s="296"/>
      <c r="R44" s="296"/>
      <c r="S44" s="297"/>
    </row>
    <row r="45" spans="2:20" s="303" customFormat="1" ht="32.1" customHeight="1">
      <c r="B45" s="299"/>
      <c r="C45" s="299"/>
      <c r="D45" s="299"/>
      <c r="E45" s="299"/>
      <c r="F45" s="299"/>
      <c r="G45" s="300"/>
      <c r="H45" s="301"/>
      <c r="I45" s="301"/>
      <c r="J45" s="301"/>
      <c r="K45" s="301"/>
      <c r="L45" s="301"/>
      <c r="M45" s="301"/>
      <c r="N45" s="301"/>
      <c r="O45" s="302"/>
      <c r="P45" s="302"/>
      <c r="Q45" s="302"/>
      <c r="R45" s="302"/>
      <c r="S45" s="300"/>
    </row>
    <row r="46" spans="2:20" s="252" customFormat="1" ht="35.1" customHeight="1">
      <c r="B46" s="272" t="s">
        <v>93</v>
      </c>
      <c r="C46" s="273"/>
      <c r="D46" s="273"/>
      <c r="E46" s="273"/>
      <c r="F46" s="273"/>
      <c r="G46" s="274">
        <v>942</v>
      </c>
      <c r="H46" s="274">
        <v>963</v>
      </c>
      <c r="I46" s="274">
        <v>975</v>
      </c>
      <c r="J46" s="274">
        <v>1173</v>
      </c>
      <c r="K46" s="274">
        <v>1213</v>
      </c>
      <c r="L46" s="274">
        <v>1351</v>
      </c>
      <c r="M46" s="274">
        <v>1000</v>
      </c>
      <c r="N46" s="274"/>
      <c r="O46" s="275" t="s">
        <v>93</v>
      </c>
      <c r="P46" s="276"/>
      <c r="Q46" s="276"/>
      <c r="R46" s="276"/>
      <c r="S46" s="274"/>
    </row>
    <row r="47" spans="2:20" s="252" customFormat="1" ht="35.1" customHeight="1">
      <c r="B47" s="272" t="s">
        <v>94</v>
      </c>
      <c r="C47" s="273"/>
      <c r="D47" s="273"/>
      <c r="E47" s="273"/>
      <c r="F47" s="273"/>
      <c r="G47" s="274">
        <v>150</v>
      </c>
      <c r="H47" s="274">
        <v>152</v>
      </c>
      <c r="I47" s="274">
        <v>151</v>
      </c>
      <c r="J47" s="274">
        <v>83</v>
      </c>
      <c r="K47" s="274">
        <v>86</v>
      </c>
      <c r="L47" s="274">
        <v>166</v>
      </c>
      <c r="M47" s="274">
        <v>87</v>
      </c>
      <c r="N47" s="274"/>
      <c r="O47" s="275" t="s">
        <v>95</v>
      </c>
      <c r="P47" s="276"/>
      <c r="Q47" s="276"/>
      <c r="R47" s="276"/>
      <c r="S47" s="274"/>
    </row>
    <row r="48" spans="2:20" s="298" customFormat="1" ht="32.1" customHeight="1">
      <c r="B48" s="303"/>
      <c r="C48" s="303"/>
      <c r="D48" s="304"/>
      <c r="E48" s="303"/>
      <c r="F48" s="303"/>
      <c r="G48" s="305"/>
      <c r="H48" s="305"/>
      <c r="I48" s="305"/>
      <c r="J48" s="306"/>
      <c r="K48" s="305"/>
      <c r="L48" s="305"/>
      <c r="M48" s="305"/>
      <c r="N48" s="306"/>
      <c r="O48" s="307"/>
      <c r="P48" s="307"/>
      <c r="Q48" s="307"/>
      <c r="R48" s="307"/>
      <c r="S48" s="297"/>
    </row>
    <row r="49" spans="2:19" s="249" customFormat="1" ht="20.100000000000001" customHeight="1">
      <c r="B49" s="308"/>
      <c r="C49" s="308"/>
      <c r="E49" s="308"/>
      <c r="F49" s="308"/>
      <c r="G49" s="309"/>
      <c r="H49" s="309"/>
      <c r="I49" s="309"/>
      <c r="J49" s="310"/>
      <c r="K49" s="309"/>
      <c r="L49" s="309"/>
      <c r="M49" s="309"/>
      <c r="N49" s="310"/>
      <c r="O49" s="311"/>
      <c r="P49" s="312"/>
      <c r="Q49" s="312"/>
      <c r="R49" s="312"/>
      <c r="S49" s="310"/>
    </row>
    <row r="50" spans="2:19" s="249" customFormat="1" ht="20.100000000000001" customHeight="1">
      <c r="J50" s="313" t="s">
        <v>96</v>
      </c>
      <c r="K50" s="314" t="s">
        <v>97</v>
      </c>
      <c r="L50" s="314"/>
      <c r="N50" s="283"/>
      <c r="O50" s="314"/>
      <c r="P50" s="314"/>
      <c r="Q50" s="283"/>
      <c r="R50" s="314"/>
    </row>
    <row r="51" spans="2:19" s="249" customFormat="1" ht="20.100000000000001" customHeight="1">
      <c r="J51" s="313"/>
      <c r="K51" s="314"/>
      <c r="L51" s="314"/>
      <c r="N51" s="283"/>
      <c r="O51" s="314"/>
      <c r="P51" s="314"/>
      <c r="Q51" s="283"/>
      <c r="R51" s="314"/>
    </row>
    <row r="52" spans="2:19" ht="20.100000000000001" customHeight="1">
      <c r="J52" s="249"/>
      <c r="K52" s="249"/>
      <c r="L52" s="249"/>
      <c r="M52" s="249"/>
      <c r="N52" s="283"/>
      <c r="O52" s="314"/>
      <c r="P52" s="314"/>
      <c r="Q52" s="249"/>
      <c r="R52" s="249"/>
      <c r="S52" s="249"/>
    </row>
    <row r="60" spans="2:19">
      <c r="H60" s="232" t="s">
        <v>98</v>
      </c>
    </row>
  </sheetData>
  <mergeCells count="100">
    <mergeCell ref="B47:F47"/>
    <mergeCell ref="O47:R47"/>
    <mergeCell ref="O48:R48"/>
    <mergeCell ref="B44:F44"/>
    <mergeCell ref="O44:R44"/>
    <mergeCell ref="B45:F45"/>
    <mergeCell ref="O45:R45"/>
    <mergeCell ref="B46:F46"/>
    <mergeCell ref="O46:R46"/>
    <mergeCell ref="B41:F41"/>
    <mergeCell ref="O41:R41"/>
    <mergeCell ref="B42:F42"/>
    <mergeCell ref="O42:R42"/>
    <mergeCell ref="B43:F43"/>
    <mergeCell ref="O43:R43"/>
    <mergeCell ref="B38:F38"/>
    <mergeCell ref="O38:R38"/>
    <mergeCell ref="B39:F39"/>
    <mergeCell ref="O39:R39"/>
    <mergeCell ref="B40:F40"/>
    <mergeCell ref="O40:R40"/>
    <mergeCell ref="B35:F35"/>
    <mergeCell ref="O35:R35"/>
    <mergeCell ref="B36:F36"/>
    <mergeCell ref="O36:R36"/>
    <mergeCell ref="B37:F37"/>
    <mergeCell ref="O37:R37"/>
    <mergeCell ref="B32:F32"/>
    <mergeCell ref="O32:R32"/>
    <mergeCell ref="B33:F33"/>
    <mergeCell ref="O33:R33"/>
    <mergeCell ref="B34:F34"/>
    <mergeCell ref="O34:R34"/>
    <mergeCell ref="B29:F29"/>
    <mergeCell ref="O29:R29"/>
    <mergeCell ref="B30:F30"/>
    <mergeCell ref="O30:R30"/>
    <mergeCell ref="B31:F31"/>
    <mergeCell ref="O31:R31"/>
    <mergeCell ref="B26:F26"/>
    <mergeCell ref="O26:R26"/>
    <mergeCell ref="B27:F27"/>
    <mergeCell ref="O27:R27"/>
    <mergeCell ref="B28:F28"/>
    <mergeCell ref="O28:R28"/>
    <mergeCell ref="B23:F23"/>
    <mergeCell ref="O23:R23"/>
    <mergeCell ref="B24:F24"/>
    <mergeCell ref="O24:R24"/>
    <mergeCell ref="B25:F25"/>
    <mergeCell ref="O25:R25"/>
    <mergeCell ref="B20:F20"/>
    <mergeCell ref="O20:R20"/>
    <mergeCell ref="V20:X20"/>
    <mergeCell ref="B21:F21"/>
    <mergeCell ref="O21:R21"/>
    <mergeCell ref="B22:F22"/>
    <mergeCell ref="O22:R22"/>
    <mergeCell ref="B18:F18"/>
    <mergeCell ref="O18:R18"/>
    <mergeCell ref="V18:X18"/>
    <mergeCell ref="B19:F19"/>
    <mergeCell ref="O19:R19"/>
    <mergeCell ref="V19:X19"/>
    <mergeCell ref="B16:F16"/>
    <mergeCell ref="O16:R16"/>
    <mergeCell ref="V16:X16"/>
    <mergeCell ref="B17:F17"/>
    <mergeCell ref="O17:R17"/>
    <mergeCell ref="V17:X17"/>
    <mergeCell ref="B14:F14"/>
    <mergeCell ref="O14:R14"/>
    <mergeCell ref="V14:X14"/>
    <mergeCell ref="B15:F15"/>
    <mergeCell ref="O15:R15"/>
    <mergeCell ref="V15:X15"/>
    <mergeCell ref="B12:F12"/>
    <mergeCell ref="O12:R12"/>
    <mergeCell ref="V12:X12"/>
    <mergeCell ref="B13:F13"/>
    <mergeCell ref="O13:R13"/>
    <mergeCell ref="V13:X13"/>
    <mergeCell ref="B10:F10"/>
    <mergeCell ref="O10:R10"/>
    <mergeCell ref="V10:X10"/>
    <mergeCell ref="B11:F11"/>
    <mergeCell ref="O11:R11"/>
    <mergeCell ref="V11:X11"/>
    <mergeCell ref="B7:F7"/>
    <mergeCell ref="O7:R7"/>
    <mergeCell ref="B8:F8"/>
    <mergeCell ref="O8:R8"/>
    <mergeCell ref="B9:F9"/>
    <mergeCell ref="O9:R9"/>
    <mergeCell ref="O1:R1"/>
    <mergeCell ref="W2:W3"/>
    <mergeCell ref="X2:X3"/>
    <mergeCell ref="B3:R3"/>
    <mergeCell ref="O4:R4"/>
    <mergeCell ref="G5:R5"/>
  </mergeCells>
  <printOptions horizontalCentered="1"/>
  <pageMargins left="0.51181102362204722" right="0.51181102362204722" top="0.23622047244094491" bottom="0" header="0.19685039370078741" footer="0"/>
  <pageSetup paperSize="9" scale="42" firstPageNumber="22" orientation="portrait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4C2B5-F277-4CB6-9ED8-2CAD1208C27B}">
  <dimension ref="A1:AH54"/>
  <sheetViews>
    <sheetView view="pageBreakPreview" zoomScale="60" zoomScaleNormal="100" workbookViewId="0">
      <pane ySplit="7" topLeftCell="A8" activePane="bottomLeft" state="frozen"/>
      <selection activeCell="F38" sqref="F38"/>
      <selection pane="bottomLeft" activeCell="F38" sqref="F38"/>
    </sheetView>
  </sheetViews>
  <sheetFormatPr defaultColWidth="9.109375" defaultRowHeight="13.8"/>
  <cols>
    <col min="1" max="1" width="1.6640625" style="232" customWidth="1"/>
    <col min="2" max="4" width="6.6640625" style="232" customWidth="1"/>
    <col min="5" max="5" width="5" style="232" customWidth="1"/>
    <col min="6" max="6" width="16.6640625" style="232" customWidth="1"/>
    <col min="7" max="7" width="15.33203125" style="232" customWidth="1"/>
    <col min="8" max="13" width="16.6640625" style="232" customWidth="1"/>
    <col min="14" max="14" width="5.6640625" style="232" customWidth="1"/>
    <col min="15" max="15" width="6.6640625" style="315" customWidth="1"/>
    <col min="16" max="16" width="7.6640625" style="315" customWidth="1"/>
    <col min="17" max="17" width="1.6640625" style="315" customWidth="1"/>
    <col min="18" max="18" width="28.5546875" style="315" customWidth="1"/>
    <col min="19" max="19" width="15" style="232" customWidth="1"/>
    <col min="20" max="20" width="21.88671875" style="232" customWidth="1"/>
    <col min="21" max="21" width="21.109375" style="232" customWidth="1"/>
    <col min="22" max="22" width="9.109375" style="232"/>
    <col min="23" max="23" width="12.5546875" style="232" bestFit="1" customWidth="1"/>
    <col min="24" max="16384" width="9.109375" style="232"/>
  </cols>
  <sheetData>
    <row r="1" spans="1:34" ht="30" customHeight="1"/>
    <row r="2" spans="1:34" s="242" customFormat="1" ht="20.100000000000001" customHeight="1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5"/>
      <c r="P2" s="236"/>
      <c r="Q2" s="237"/>
      <c r="R2" s="238"/>
      <c r="S2" s="235"/>
      <c r="T2" s="239"/>
      <c r="U2" s="238"/>
      <c r="V2" s="236"/>
      <c r="W2" s="240"/>
      <c r="X2" s="241"/>
      <c r="Y2" s="238"/>
      <c r="Z2" s="238"/>
      <c r="AA2" s="238"/>
      <c r="AB2" s="238"/>
      <c r="AC2" s="238"/>
      <c r="AD2" s="238"/>
      <c r="AE2" s="238"/>
      <c r="AF2" s="238"/>
      <c r="AG2" s="238"/>
      <c r="AH2" s="238"/>
    </row>
    <row r="3" spans="1:34" s="248" customFormat="1" ht="43.2" customHeight="1">
      <c r="A3" s="247"/>
      <c r="B3" s="243" t="s">
        <v>99</v>
      </c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4"/>
      <c r="T3" s="245"/>
      <c r="U3" s="246"/>
      <c r="V3" s="246"/>
      <c r="W3" s="240"/>
      <c r="X3" s="241"/>
      <c r="Y3" s="246"/>
      <c r="Z3" s="246"/>
      <c r="AA3" s="246"/>
      <c r="AB3" s="246"/>
      <c r="AC3" s="247"/>
      <c r="AD3" s="247"/>
      <c r="AE3" s="247"/>
      <c r="AF3" s="247"/>
      <c r="AG3" s="247"/>
      <c r="AH3" s="247"/>
    </row>
    <row r="4" spans="1:34" ht="20.100000000000001" customHeight="1">
      <c r="A4" s="249"/>
      <c r="B4" s="249"/>
      <c r="C4" s="249"/>
      <c r="D4" s="249"/>
      <c r="E4" s="249"/>
      <c r="F4" s="316"/>
      <c r="G4" s="316"/>
      <c r="H4" s="316"/>
      <c r="I4" s="316"/>
      <c r="J4" s="316"/>
      <c r="K4" s="316"/>
      <c r="L4" s="316"/>
      <c r="M4" s="316"/>
      <c r="N4" s="316"/>
      <c r="O4" s="251"/>
      <c r="P4" s="251"/>
      <c r="Q4" s="251"/>
      <c r="R4" s="251"/>
      <c r="S4" s="252"/>
      <c r="T4" s="253"/>
      <c r="U4" s="253"/>
    </row>
    <row r="5" spans="1:34" s="262" customFormat="1" ht="37.5" customHeight="1">
      <c r="B5" s="257"/>
      <c r="C5" s="257"/>
      <c r="D5" s="257"/>
      <c r="E5" s="257"/>
      <c r="F5" s="258" t="s">
        <v>100</v>
      </c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58"/>
      <c r="S5" s="259"/>
      <c r="T5" s="317"/>
      <c r="U5" s="318"/>
    </row>
    <row r="6" spans="1:34" ht="20.100000000000001" customHeight="1">
      <c r="F6" s="252"/>
      <c r="G6" s="252"/>
      <c r="H6" s="252"/>
      <c r="I6" s="252"/>
      <c r="J6" s="252"/>
      <c r="K6" s="252"/>
      <c r="L6" s="252"/>
      <c r="M6" s="252"/>
      <c r="N6" s="252"/>
      <c r="O6" s="254"/>
      <c r="P6" s="254"/>
      <c r="Q6" s="254"/>
      <c r="R6" s="254"/>
      <c r="S6" s="264"/>
      <c r="T6" s="265"/>
    </row>
    <row r="7" spans="1:34" s="271" customFormat="1" ht="24.9" customHeight="1">
      <c r="B7" s="266" t="s">
        <v>45</v>
      </c>
      <c r="C7" s="266"/>
      <c r="D7" s="266"/>
      <c r="E7" s="266"/>
      <c r="F7" s="266"/>
      <c r="G7" s="267">
        <v>2017</v>
      </c>
      <c r="H7" s="267">
        <v>2018</v>
      </c>
      <c r="I7" s="267">
        <v>2019</v>
      </c>
      <c r="J7" s="267">
        <v>2020</v>
      </c>
      <c r="K7" s="267">
        <v>2021</v>
      </c>
      <c r="L7" s="267">
        <v>2022</v>
      </c>
      <c r="M7" s="267">
        <v>2023</v>
      </c>
      <c r="N7" s="267"/>
      <c r="O7" s="268" t="s">
        <v>46</v>
      </c>
      <c r="P7" s="268"/>
      <c r="Q7" s="268"/>
      <c r="R7" s="268"/>
      <c r="S7" s="269"/>
      <c r="T7" s="319"/>
    </row>
    <row r="8" spans="1:34" s="249" customFormat="1" ht="35.1" customHeight="1">
      <c r="B8" s="272" t="s">
        <v>4</v>
      </c>
      <c r="C8" s="273"/>
      <c r="D8" s="273"/>
      <c r="E8" s="273"/>
      <c r="F8" s="273"/>
      <c r="G8" s="274">
        <f t="shared" ref="G8" si="0">G10+G23+G28+G34+G39</f>
        <v>324216.60435501457</v>
      </c>
      <c r="H8" s="274">
        <f>H10+H23+H28+H34+H39</f>
        <v>330903.83419025567</v>
      </c>
      <c r="I8" s="274">
        <f>I10+I23+I28+I34+I39</f>
        <v>335219.23425498779</v>
      </c>
      <c r="J8" s="274">
        <v>320534.46168202651</v>
      </c>
      <c r="K8" s="274">
        <v>334097.51010724722</v>
      </c>
      <c r="L8" s="320">
        <v>340966.38889484096</v>
      </c>
      <c r="M8" s="274">
        <f>+SUM(M10+M23+M28+M34+M39)</f>
        <v>343294</v>
      </c>
      <c r="N8" s="274"/>
      <c r="O8" s="275" t="s">
        <v>5</v>
      </c>
      <c r="P8" s="276"/>
      <c r="Q8" s="276"/>
      <c r="R8" s="276"/>
      <c r="S8" s="274"/>
      <c r="T8" s="321"/>
      <c r="U8" s="321"/>
    </row>
    <row r="9" spans="1:34" s="249" customFormat="1" ht="32.1" customHeight="1">
      <c r="B9" s="278"/>
      <c r="C9" s="278"/>
      <c r="D9" s="278"/>
      <c r="E9" s="278"/>
      <c r="F9" s="278"/>
      <c r="G9" s="322"/>
      <c r="H9" s="322"/>
      <c r="I9" s="322"/>
      <c r="J9" s="322"/>
      <c r="K9" s="322"/>
      <c r="L9" s="322"/>
      <c r="M9" s="322"/>
      <c r="N9" s="322"/>
      <c r="O9" s="279"/>
      <c r="P9" s="279"/>
      <c r="Q9" s="279"/>
      <c r="R9" s="279"/>
      <c r="S9" s="274"/>
      <c r="T9" s="321"/>
      <c r="U9" s="321"/>
    </row>
    <row r="10" spans="1:34" s="249" customFormat="1" ht="35.1" customHeight="1">
      <c r="B10" s="272" t="s">
        <v>47</v>
      </c>
      <c r="C10" s="273"/>
      <c r="D10" s="273"/>
      <c r="E10" s="273"/>
      <c r="F10" s="273"/>
      <c r="G10" s="323">
        <f t="shared" ref="G10" si="1">SUM(G11:G21)</f>
        <v>182816.71662952486</v>
      </c>
      <c r="H10" s="323">
        <f>SUM(H11:H21)</f>
        <v>185886.02586068603</v>
      </c>
      <c r="I10" s="323">
        <f>SUM(I11:I21)</f>
        <v>188947.48156551155</v>
      </c>
      <c r="J10" s="323">
        <v>164357.42793100001</v>
      </c>
      <c r="K10" s="323">
        <v>171500.34417685613</v>
      </c>
      <c r="L10" s="323">
        <v>201134.24783206813</v>
      </c>
      <c r="M10" s="323">
        <v>198753</v>
      </c>
      <c r="N10" s="323"/>
      <c r="O10" s="275" t="s">
        <v>47</v>
      </c>
      <c r="P10" s="276"/>
      <c r="Q10" s="276"/>
      <c r="R10" s="276"/>
      <c r="S10" s="274"/>
      <c r="T10" s="321"/>
      <c r="U10" s="321"/>
      <c r="V10" s="324"/>
    </row>
    <row r="11" spans="1:34" s="249" customFormat="1" ht="32.1" customHeight="1">
      <c r="B11" s="281" t="s">
        <v>48</v>
      </c>
      <c r="C11" s="281"/>
      <c r="D11" s="281"/>
      <c r="E11" s="281"/>
      <c r="F11" s="281"/>
      <c r="G11" s="282">
        <v>48477.486387286102</v>
      </c>
      <c r="H11" s="282">
        <v>49266.464604877372</v>
      </c>
      <c r="I11" s="282">
        <v>49967.637912689199</v>
      </c>
      <c r="J11" s="282">
        <v>41700.808666999998</v>
      </c>
      <c r="K11" s="282">
        <v>50676.131200000003</v>
      </c>
      <c r="L11" s="282">
        <v>48603.510481282639</v>
      </c>
      <c r="M11" s="282">
        <v>39364</v>
      </c>
      <c r="N11" s="282"/>
      <c r="O11" s="284" t="s">
        <v>48</v>
      </c>
      <c r="P11" s="284"/>
      <c r="Q11" s="284"/>
      <c r="R11" s="284"/>
      <c r="S11" s="325"/>
      <c r="T11" s="321"/>
      <c r="U11" s="321"/>
      <c r="V11" s="325"/>
      <c r="W11" s="325"/>
    </row>
    <row r="12" spans="1:34" s="249" customFormat="1" ht="32.1" customHeight="1">
      <c r="B12" s="281" t="s">
        <v>49</v>
      </c>
      <c r="C12" s="281"/>
      <c r="D12" s="281"/>
      <c r="E12" s="281"/>
      <c r="F12" s="281"/>
      <c r="G12" s="282">
        <v>36564.8023183763</v>
      </c>
      <c r="H12" s="282">
        <v>37852.4948251635</v>
      </c>
      <c r="I12" s="282">
        <v>39156.3098106322</v>
      </c>
      <c r="J12" s="282">
        <v>34204.217101000002</v>
      </c>
      <c r="K12" s="282">
        <v>32044.589325000001</v>
      </c>
      <c r="L12" s="282">
        <v>48148.037208447051</v>
      </c>
      <c r="M12" s="282">
        <v>55760</v>
      </c>
      <c r="N12" s="282"/>
      <c r="O12" s="284" t="s">
        <v>50</v>
      </c>
      <c r="P12" s="284"/>
      <c r="Q12" s="284"/>
      <c r="R12" s="284"/>
      <c r="S12" s="282"/>
      <c r="T12" s="321"/>
      <c r="U12" s="321"/>
      <c r="V12" s="325"/>
      <c r="W12" s="325"/>
    </row>
    <row r="13" spans="1:34" s="249" customFormat="1" ht="32.1" customHeight="1">
      <c r="B13" s="281" t="s">
        <v>51</v>
      </c>
      <c r="C13" s="281"/>
      <c r="D13" s="281"/>
      <c r="E13" s="281"/>
      <c r="F13" s="281"/>
      <c r="G13" s="282">
        <v>25080.827451066802</v>
      </c>
      <c r="H13" s="326">
        <v>25071.211156584533</v>
      </c>
      <c r="I13" s="282">
        <v>25405.203248719994</v>
      </c>
      <c r="J13" s="326">
        <v>16031.236466</v>
      </c>
      <c r="K13" s="282">
        <v>16576.493307000001</v>
      </c>
      <c r="L13" s="282">
        <v>20283.78251633346</v>
      </c>
      <c r="M13" s="282">
        <v>17290</v>
      </c>
      <c r="N13" s="282"/>
      <c r="O13" s="284" t="s">
        <v>51</v>
      </c>
      <c r="P13" s="284"/>
      <c r="Q13" s="284"/>
      <c r="R13" s="284"/>
      <c r="S13" s="282"/>
      <c r="T13" s="321"/>
      <c r="U13" s="321"/>
      <c r="V13" s="325"/>
      <c r="W13" s="325"/>
    </row>
    <row r="14" spans="1:34" s="249" customFormat="1" ht="32.1" customHeight="1">
      <c r="B14" s="281" t="s">
        <v>52</v>
      </c>
      <c r="C14" s="281"/>
      <c r="D14" s="281"/>
      <c r="E14" s="281"/>
      <c r="F14" s="281"/>
      <c r="G14" s="282">
        <v>12704.2649327095</v>
      </c>
      <c r="H14" s="282">
        <v>12999.612670986557</v>
      </c>
      <c r="I14" s="282">
        <v>13142.579822874146</v>
      </c>
      <c r="J14" s="282">
        <v>8316.5481990000007</v>
      </c>
      <c r="K14" s="282">
        <v>8115.383323</v>
      </c>
      <c r="L14" s="282">
        <v>8470.1046796485498</v>
      </c>
      <c r="M14" s="282">
        <v>3909</v>
      </c>
      <c r="N14" s="282"/>
      <c r="O14" s="284" t="s">
        <v>52</v>
      </c>
      <c r="P14" s="284"/>
      <c r="Q14" s="284"/>
      <c r="R14" s="284"/>
      <c r="S14" s="325"/>
      <c r="T14" s="321"/>
      <c r="U14" s="321"/>
      <c r="V14" s="325"/>
      <c r="W14" s="325"/>
    </row>
    <row r="15" spans="1:34" s="249" customFormat="1" ht="32.1" customHeight="1">
      <c r="B15" s="281" t="s">
        <v>53</v>
      </c>
      <c r="C15" s="281"/>
      <c r="D15" s="281"/>
      <c r="E15" s="281"/>
      <c r="F15" s="281"/>
      <c r="G15" s="282">
        <v>12809.195435477901</v>
      </c>
      <c r="H15" s="282">
        <v>12820.00921951638</v>
      </c>
      <c r="I15" s="282">
        <v>12883.738057640365</v>
      </c>
      <c r="J15" s="282">
        <v>20624.391303</v>
      </c>
      <c r="K15" s="282">
        <v>20206.739987000001</v>
      </c>
      <c r="L15" s="282">
        <v>16506.640209329347</v>
      </c>
      <c r="M15" s="282">
        <v>16937</v>
      </c>
      <c r="N15" s="282"/>
      <c r="O15" s="284" t="s">
        <v>53</v>
      </c>
      <c r="P15" s="284"/>
      <c r="Q15" s="284"/>
      <c r="R15" s="284"/>
      <c r="S15" s="282"/>
      <c r="T15" s="321"/>
      <c r="U15" s="321"/>
      <c r="V15" s="325"/>
      <c r="W15" s="325"/>
    </row>
    <row r="16" spans="1:34" s="249" customFormat="1" ht="32.1" customHeight="1">
      <c r="B16" s="281" t="s">
        <v>54</v>
      </c>
      <c r="C16" s="281"/>
      <c r="D16" s="281"/>
      <c r="E16" s="281"/>
      <c r="F16" s="281"/>
      <c r="G16" s="282">
        <v>12294.602239804501</v>
      </c>
      <c r="H16" s="282">
        <v>12374.244460107779</v>
      </c>
      <c r="I16" s="282">
        <v>12478.535853592228</v>
      </c>
      <c r="J16" s="282">
        <v>10608.715843</v>
      </c>
      <c r="K16" s="282">
        <v>10068.579903</v>
      </c>
      <c r="L16" s="282">
        <v>13176.088442939743</v>
      </c>
      <c r="M16" s="282">
        <v>39878</v>
      </c>
      <c r="N16" s="282"/>
      <c r="O16" s="284" t="s">
        <v>54</v>
      </c>
      <c r="P16" s="284"/>
      <c r="Q16" s="284"/>
      <c r="R16" s="284"/>
      <c r="S16" s="282"/>
      <c r="T16" s="321"/>
      <c r="U16" s="321"/>
      <c r="V16" s="325"/>
      <c r="W16" s="325"/>
    </row>
    <row r="17" spans="2:23" s="249" customFormat="1" ht="32.1" customHeight="1">
      <c r="B17" s="281" t="s">
        <v>55</v>
      </c>
      <c r="C17" s="281"/>
      <c r="D17" s="281"/>
      <c r="E17" s="281"/>
      <c r="F17" s="281"/>
      <c r="G17" s="282">
        <v>5546.6376195335097</v>
      </c>
      <c r="H17" s="282">
        <v>5569.2977568960541</v>
      </c>
      <c r="I17" s="282">
        <v>5579.09952148515</v>
      </c>
      <c r="J17" s="282">
        <v>6150.1768929999998</v>
      </c>
      <c r="K17" s="282">
        <v>5211.925964</v>
      </c>
      <c r="L17" s="282">
        <v>11558.051668768219</v>
      </c>
      <c r="M17" s="282">
        <v>8014</v>
      </c>
      <c r="N17" s="282"/>
      <c r="O17" s="284" t="s">
        <v>56</v>
      </c>
      <c r="P17" s="284"/>
      <c r="Q17" s="284"/>
      <c r="R17" s="284"/>
      <c r="S17" s="282"/>
      <c r="T17" s="321"/>
      <c r="U17" s="321"/>
      <c r="V17" s="325"/>
      <c r="W17" s="325"/>
    </row>
    <row r="18" spans="2:23" s="249" customFormat="1" ht="32.1" customHeight="1">
      <c r="B18" s="281" t="s">
        <v>57</v>
      </c>
      <c r="C18" s="281"/>
      <c r="D18" s="281"/>
      <c r="E18" s="281"/>
      <c r="F18" s="281"/>
      <c r="G18" s="282">
        <v>5198.5905473431203</v>
      </c>
      <c r="H18" s="282">
        <v>5327.8559290307503</v>
      </c>
      <c r="I18" s="282">
        <v>5371.1598774313807</v>
      </c>
      <c r="J18" s="282">
        <v>5032.7769159999998</v>
      </c>
      <c r="K18" s="282">
        <v>5299.4447069999997</v>
      </c>
      <c r="L18" s="282">
        <v>4131.2208499173094</v>
      </c>
      <c r="M18" s="282">
        <v>512</v>
      </c>
      <c r="N18" s="282"/>
      <c r="O18" s="284" t="s">
        <v>57</v>
      </c>
      <c r="P18" s="284"/>
      <c r="Q18" s="284"/>
      <c r="R18" s="284"/>
      <c r="S18" s="282"/>
      <c r="T18" s="321"/>
      <c r="U18" s="321"/>
      <c r="V18" s="325"/>
      <c r="W18" s="325"/>
    </row>
    <row r="19" spans="2:23" s="249" customFormat="1" ht="32.1" customHeight="1">
      <c r="B19" s="281" t="s">
        <v>58</v>
      </c>
      <c r="C19" s="281"/>
      <c r="D19" s="281"/>
      <c r="E19" s="281"/>
      <c r="F19" s="281"/>
      <c r="G19" s="282">
        <v>2979.2506105400398</v>
      </c>
      <c r="H19" s="282">
        <v>3150.0816934585014</v>
      </c>
      <c r="I19" s="282">
        <v>3212.6900717364524</v>
      </c>
      <c r="J19" s="282">
        <v>2971.6436469999999</v>
      </c>
      <c r="K19" s="282">
        <v>3015.9429479999999</v>
      </c>
      <c r="L19" s="282">
        <v>3747.0772768141874</v>
      </c>
      <c r="M19" s="282">
        <v>2320</v>
      </c>
      <c r="N19" s="282"/>
      <c r="O19" s="284" t="s">
        <v>59</v>
      </c>
      <c r="P19" s="284"/>
      <c r="Q19" s="284"/>
      <c r="R19" s="284"/>
      <c r="S19" s="282"/>
      <c r="T19" s="321"/>
      <c r="U19" s="321"/>
      <c r="V19" s="325"/>
      <c r="W19" s="325"/>
    </row>
    <row r="20" spans="2:23" s="249" customFormat="1" ht="32.1" customHeight="1">
      <c r="B20" s="281" t="s">
        <v>60</v>
      </c>
      <c r="C20" s="281"/>
      <c r="D20" s="281"/>
      <c r="E20" s="281"/>
      <c r="F20" s="281"/>
      <c r="G20" s="282">
        <v>2999.1619258174801</v>
      </c>
      <c r="H20" s="282">
        <v>3003.8707499616653</v>
      </c>
      <c r="I20" s="282">
        <v>3008.0007061058509</v>
      </c>
      <c r="J20" s="282">
        <v>2983.9589299999998</v>
      </c>
      <c r="K20" s="282">
        <v>3295.7734890000002</v>
      </c>
      <c r="L20" s="282">
        <v>2540.8466922891721</v>
      </c>
      <c r="M20" s="282">
        <v>1253</v>
      </c>
      <c r="N20" s="282"/>
      <c r="O20" s="284" t="s">
        <v>60</v>
      </c>
      <c r="P20" s="284"/>
      <c r="Q20" s="284"/>
      <c r="R20" s="284"/>
      <c r="S20" s="282"/>
      <c r="T20" s="321"/>
      <c r="U20" s="321"/>
      <c r="V20" s="325"/>
      <c r="W20" s="325"/>
    </row>
    <row r="21" spans="2:23" s="249" customFormat="1" ht="32.1" customHeight="1">
      <c r="B21" s="281" t="s">
        <v>61</v>
      </c>
      <c r="C21" s="281"/>
      <c r="D21" s="281"/>
      <c r="E21" s="281"/>
      <c r="F21" s="281"/>
      <c r="G21" s="282">
        <v>18161.897161569599</v>
      </c>
      <c r="H21" s="282">
        <v>18450.882794102923</v>
      </c>
      <c r="I21" s="282">
        <v>18742.526682604599</v>
      </c>
      <c r="J21" s="282">
        <v>15732.953965999999</v>
      </c>
      <c r="K21" s="282">
        <v>16989.340023856141</v>
      </c>
      <c r="L21" s="282">
        <v>23969</v>
      </c>
      <c r="M21" s="282">
        <v>13516</v>
      </c>
      <c r="N21" s="282"/>
      <c r="O21" s="284" t="s">
        <v>62</v>
      </c>
      <c r="P21" s="284"/>
      <c r="Q21" s="284"/>
      <c r="R21" s="284"/>
      <c r="S21" s="282"/>
      <c r="T21" s="321"/>
      <c r="U21" s="321"/>
    </row>
    <row r="22" spans="2:23" s="249" customFormat="1" ht="32.1" customHeight="1">
      <c r="B22" s="286"/>
      <c r="C22" s="286"/>
      <c r="D22" s="286"/>
      <c r="E22" s="286"/>
      <c r="F22" s="286"/>
      <c r="G22" s="285"/>
      <c r="H22" s="285"/>
      <c r="I22" s="285"/>
      <c r="J22" s="285"/>
      <c r="K22" s="285"/>
      <c r="L22" s="285"/>
      <c r="M22" s="285"/>
      <c r="N22" s="285"/>
      <c r="O22" s="286"/>
      <c r="P22" s="286"/>
      <c r="Q22" s="286"/>
      <c r="R22" s="286"/>
      <c r="S22" s="282"/>
      <c r="T22" s="321"/>
      <c r="U22" s="321"/>
    </row>
    <row r="23" spans="2:23" s="249" customFormat="1" ht="35.1" customHeight="1">
      <c r="B23" s="272" t="s">
        <v>63</v>
      </c>
      <c r="C23" s="273"/>
      <c r="D23" s="273"/>
      <c r="E23" s="273"/>
      <c r="F23" s="273"/>
      <c r="G23" s="327">
        <f t="shared" ref="G23:I23" si="2">SUM(G24:G26)</f>
        <v>19678.235388962792</v>
      </c>
      <c r="H23" s="327">
        <f t="shared" si="2"/>
        <v>21722.433062855103</v>
      </c>
      <c r="I23" s="327">
        <f t="shared" si="2"/>
        <v>22071.381438082608</v>
      </c>
      <c r="J23" s="327">
        <v>26274.816942195193</v>
      </c>
      <c r="K23" s="327">
        <v>29383.13325935875</v>
      </c>
      <c r="L23" s="327">
        <f t="shared" ref="L23" si="3">SUM(L24:L26)</f>
        <v>45925.41697961952</v>
      </c>
      <c r="M23" s="323">
        <v>32856</v>
      </c>
      <c r="N23" s="323"/>
      <c r="O23" s="275" t="s">
        <v>64</v>
      </c>
      <c r="P23" s="276"/>
      <c r="Q23" s="276"/>
      <c r="R23" s="276"/>
      <c r="S23" s="274"/>
      <c r="T23" s="321"/>
      <c r="U23" s="321"/>
      <c r="W23" s="285"/>
    </row>
    <row r="24" spans="2:23" s="249" customFormat="1" ht="32.1" customHeight="1">
      <c r="B24" s="280" t="s">
        <v>65</v>
      </c>
      <c r="C24" s="280"/>
      <c r="D24" s="280"/>
      <c r="E24" s="280"/>
      <c r="F24" s="280"/>
      <c r="G24" s="290">
        <v>6569.6510489217699</v>
      </c>
      <c r="H24" s="290">
        <v>7876.3111449636908</v>
      </c>
      <c r="I24" s="290">
        <v>8218.9990538085331</v>
      </c>
      <c r="J24" s="290">
        <v>7526.4592469999998</v>
      </c>
      <c r="K24" s="290">
        <v>8111.541252</v>
      </c>
      <c r="L24" s="290">
        <v>14932</v>
      </c>
      <c r="M24" s="282">
        <v>3036</v>
      </c>
      <c r="N24" s="282"/>
      <c r="O24" s="292" t="s">
        <v>66</v>
      </c>
      <c r="P24" s="292"/>
      <c r="Q24" s="292"/>
      <c r="R24" s="292"/>
      <c r="S24" s="282"/>
      <c r="T24" s="321"/>
      <c r="U24" s="321"/>
    </row>
    <row r="25" spans="2:23" s="249" customFormat="1" ht="32.1" customHeight="1">
      <c r="B25" s="280" t="s">
        <v>67</v>
      </c>
      <c r="C25" s="280"/>
      <c r="D25" s="280"/>
      <c r="E25" s="280"/>
      <c r="F25" s="280"/>
      <c r="G25" s="290">
        <v>2692.8573543450202</v>
      </c>
      <c r="H25" s="328">
        <v>2767.9401503831286</v>
      </c>
      <c r="I25" s="328">
        <v>2787.8538838819736</v>
      </c>
      <c r="J25" s="328">
        <v>2899.685477</v>
      </c>
      <c r="K25" s="328">
        <v>2400.5598089999999</v>
      </c>
      <c r="L25" s="328">
        <v>4701.1009796195231</v>
      </c>
      <c r="M25" s="282">
        <v>495</v>
      </c>
      <c r="N25" s="326"/>
      <c r="O25" s="292" t="s">
        <v>68</v>
      </c>
      <c r="P25" s="292"/>
      <c r="Q25" s="292"/>
      <c r="R25" s="292"/>
      <c r="S25" s="282"/>
      <c r="T25" s="321"/>
      <c r="U25" s="321"/>
    </row>
    <row r="26" spans="2:23" s="249" customFormat="1" ht="32.1" customHeight="1">
      <c r="B26" s="280" t="s">
        <v>69</v>
      </c>
      <c r="C26" s="280"/>
      <c r="D26" s="280"/>
      <c r="E26" s="280"/>
      <c r="F26" s="280"/>
      <c r="G26" s="290">
        <v>10415.726985695999</v>
      </c>
      <c r="H26" s="290">
        <v>11078.181767508286</v>
      </c>
      <c r="I26" s="290">
        <v>11064.5285003921</v>
      </c>
      <c r="J26" s="290">
        <v>15848.672218195194</v>
      </c>
      <c r="K26" s="290">
        <v>18871.032198358749</v>
      </c>
      <c r="L26" s="290">
        <v>26292.315999999999</v>
      </c>
      <c r="M26" s="282">
        <f>+M23-SUM(M24:M25)</f>
        <v>29325</v>
      </c>
      <c r="N26" s="282"/>
      <c r="O26" s="292" t="s">
        <v>70</v>
      </c>
      <c r="P26" s="292"/>
      <c r="Q26" s="292"/>
      <c r="R26" s="292"/>
      <c r="S26" s="282"/>
      <c r="T26" s="321"/>
      <c r="U26" s="321"/>
    </row>
    <row r="27" spans="2:23" s="249" customFormat="1" ht="32.1" customHeight="1">
      <c r="B27" s="286"/>
      <c r="C27" s="286"/>
      <c r="D27" s="286"/>
      <c r="E27" s="286"/>
      <c r="F27" s="286"/>
      <c r="G27" s="282"/>
      <c r="H27" s="282"/>
      <c r="I27" s="282"/>
      <c r="J27" s="282"/>
      <c r="K27" s="282"/>
      <c r="L27" s="282"/>
      <c r="M27" s="282"/>
      <c r="N27" s="282"/>
      <c r="O27" s="288"/>
      <c r="P27" s="288"/>
      <c r="Q27" s="288"/>
      <c r="R27" s="288"/>
      <c r="S27" s="282"/>
      <c r="T27" s="321"/>
      <c r="U27" s="321"/>
    </row>
    <row r="28" spans="2:23" s="249" customFormat="1" ht="35.1" customHeight="1">
      <c r="B28" s="272" t="s">
        <v>71</v>
      </c>
      <c r="C28" s="273"/>
      <c r="D28" s="273"/>
      <c r="E28" s="273"/>
      <c r="F28" s="273"/>
      <c r="G28" s="323">
        <f t="shared" ref="G28" si="4">SUM(G29:G32)</f>
        <v>55831.595799355113</v>
      </c>
      <c r="H28" s="323">
        <f>SUM(H29:H32)</f>
        <v>56564.750897866761</v>
      </c>
      <c r="I28" s="323">
        <f>SUM(I29:I32)</f>
        <v>56717.996364646249</v>
      </c>
      <c r="J28" s="323">
        <v>54595.611995106301</v>
      </c>
      <c r="K28" s="323">
        <v>56984.979590985495</v>
      </c>
      <c r="L28" s="323">
        <f>SUM(L29:L32)</f>
        <v>65550.976595</v>
      </c>
      <c r="M28" s="323">
        <v>47098</v>
      </c>
      <c r="N28" s="323"/>
      <c r="O28" s="275" t="s">
        <v>72</v>
      </c>
      <c r="P28" s="276"/>
      <c r="Q28" s="276"/>
      <c r="R28" s="276"/>
      <c r="S28" s="274"/>
      <c r="T28" s="321"/>
      <c r="U28" s="321"/>
    </row>
    <row r="29" spans="2:23" s="249" customFormat="1" ht="32.1" customHeight="1">
      <c r="B29" s="280" t="s">
        <v>73</v>
      </c>
      <c r="C29" s="280"/>
      <c r="D29" s="280"/>
      <c r="E29" s="280"/>
      <c r="F29" s="280"/>
      <c r="G29" s="282">
        <v>37337.646650342103</v>
      </c>
      <c r="H29" s="282">
        <v>37761.494203846836</v>
      </c>
      <c r="I29" s="282">
        <v>38142.030410425919</v>
      </c>
      <c r="J29" s="282">
        <v>35114.483987</v>
      </c>
      <c r="K29" s="282">
        <v>37347.766582999997</v>
      </c>
      <c r="L29" s="282">
        <v>43813.1</v>
      </c>
      <c r="M29" s="282">
        <v>6179</v>
      </c>
      <c r="N29" s="282"/>
      <c r="O29" s="292" t="s">
        <v>73</v>
      </c>
      <c r="P29" s="292"/>
      <c r="Q29" s="292"/>
      <c r="R29" s="292"/>
      <c r="S29" s="282"/>
      <c r="T29" s="321"/>
      <c r="U29" s="321"/>
    </row>
    <row r="30" spans="2:23" s="249" customFormat="1" ht="32.1" customHeight="1">
      <c r="B30" s="280" t="s">
        <v>74</v>
      </c>
      <c r="C30" s="280"/>
      <c r="D30" s="280"/>
      <c r="E30" s="280"/>
      <c r="F30" s="280"/>
      <c r="G30" s="282">
        <v>9646.2299142626907</v>
      </c>
      <c r="H30" s="282">
        <v>9926.0424055673157</v>
      </c>
      <c r="I30" s="282">
        <v>10348.8515135813</v>
      </c>
      <c r="J30" s="282">
        <v>9649.0177910000002</v>
      </c>
      <c r="K30" s="282">
        <v>10578.190814</v>
      </c>
      <c r="L30" s="282">
        <v>8767.6289809999998</v>
      </c>
      <c r="M30" s="282">
        <v>27663</v>
      </c>
      <c r="N30" s="282"/>
      <c r="O30" s="292" t="s">
        <v>74</v>
      </c>
      <c r="P30" s="292"/>
      <c r="Q30" s="292"/>
      <c r="R30" s="292"/>
      <c r="S30" s="282"/>
      <c r="T30" s="321"/>
      <c r="U30" s="321"/>
    </row>
    <row r="31" spans="2:23" s="249" customFormat="1" ht="32.1" customHeight="1">
      <c r="B31" s="280" t="s">
        <v>75</v>
      </c>
      <c r="C31" s="280"/>
      <c r="D31" s="280"/>
      <c r="E31" s="280"/>
      <c r="F31" s="280"/>
      <c r="G31" s="282">
        <v>2099.44911921727</v>
      </c>
      <c r="H31" s="282">
        <v>2108.2445802126335</v>
      </c>
      <c r="I31" s="282">
        <v>2113.7825558956083</v>
      </c>
      <c r="J31" s="282">
        <v>2379.9391190000001</v>
      </c>
      <c r="K31" s="282">
        <v>1890.3118930000001</v>
      </c>
      <c r="L31" s="282">
        <v>1416.2476140000001</v>
      </c>
      <c r="M31" s="282">
        <v>507</v>
      </c>
      <c r="N31" s="282"/>
      <c r="O31" s="292" t="s">
        <v>76</v>
      </c>
      <c r="P31" s="292"/>
      <c r="Q31" s="292"/>
      <c r="R31" s="292"/>
      <c r="S31" s="282"/>
      <c r="T31" s="321"/>
      <c r="U31" s="321"/>
    </row>
    <row r="32" spans="2:23" s="249" customFormat="1" ht="32.1" customHeight="1">
      <c r="B32" s="280" t="s">
        <v>77</v>
      </c>
      <c r="C32" s="280"/>
      <c r="D32" s="280"/>
      <c r="E32" s="280"/>
      <c r="F32" s="280"/>
      <c r="G32" s="282">
        <v>6748.2701155330396</v>
      </c>
      <c r="H32" s="282">
        <v>6768.9697082399771</v>
      </c>
      <c r="I32" s="326">
        <v>6113.3318847434202</v>
      </c>
      <c r="J32" s="282">
        <v>7452.1710981063006</v>
      </c>
      <c r="K32" s="326">
        <v>7168.7103009854964</v>
      </c>
      <c r="L32" s="326">
        <v>11554</v>
      </c>
      <c r="M32" s="326">
        <f>+M28-SUM(M29:M31)</f>
        <v>12749</v>
      </c>
      <c r="N32" s="326"/>
      <c r="O32" s="292" t="s">
        <v>78</v>
      </c>
      <c r="P32" s="292"/>
      <c r="Q32" s="292"/>
      <c r="R32" s="292"/>
      <c r="S32" s="282"/>
      <c r="T32" s="321"/>
      <c r="U32" s="321"/>
    </row>
    <row r="33" spans="2:21" s="249" customFormat="1" ht="32.1" customHeight="1">
      <c r="B33" s="286"/>
      <c r="C33" s="286"/>
      <c r="D33" s="286"/>
      <c r="E33" s="286"/>
      <c r="F33" s="286"/>
      <c r="G33" s="285"/>
      <c r="H33" s="285"/>
      <c r="I33" s="285"/>
      <c r="J33" s="285"/>
      <c r="K33" s="285"/>
      <c r="L33" s="285"/>
      <c r="M33" s="285"/>
      <c r="N33" s="285"/>
      <c r="O33" s="288"/>
      <c r="P33" s="288"/>
      <c r="Q33" s="288"/>
      <c r="R33" s="288"/>
      <c r="S33" s="282"/>
      <c r="T33" s="321"/>
      <c r="U33" s="321"/>
    </row>
    <row r="34" spans="2:21" s="249" customFormat="1" ht="35.1" customHeight="1">
      <c r="B34" s="272" t="s">
        <v>79</v>
      </c>
      <c r="C34" s="273"/>
      <c r="D34" s="273"/>
      <c r="E34" s="273"/>
      <c r="F34" s="273"/>
      <c r="G34" s="323">
        <f t="shared" ref="G34" si="5">SUM(G35:G37)</f>
        <v>22145.521883719397</v>
      </c>
      <c r="H34" s="323">
        <f>SUM(H35:H37)</f>
        <v>22875.099083019864</v>
      </c>
      <c r="I34" s="323">
        <f>SUM(I35:I37)</f>
        <v>23515.812567002198</v>
      </c>
      <c r="J34" s="323">
        <v>39453.600238999999</v>
      </c>
      <c r="K34" s="323">
        <v>38751.068424804464</v>
      </c>
      <c r="L34" s="323">
        <f>SUM(L35:L37)</f>
        <v>20161.511999999999</v>
      </c>
      <c r="M34" s="323">
        <v>55639</v>
      </c>
      <c r="N34" s="323"/>
      <c r="O34" s="275" t="s">
        <v>79</v>
      </c>
      <c r="P34" s="276"/>
      <c r="Q34" s="276"/>
      <c r="R34" s="276"/>
      <c r="S34" s="274"/>
      <c r="T34" s="321"/>
      <c r="U34" s="321"/>
    </row>
    <row r="35" spans="2:21" s="249" customFormat="1" ht="32.1" customHeight="1">
      <c r="B35" s="280" t="s">
        <v>80</v>
      </c>
      <c r="C35" s="280"/>
      <c r="D35" s="280"/>
      <c r="E35" s="280"/>
      <c r="F35" s="280"/>
      <c r="G35" s="282">
        <v>14297.8345346517</v>
      </c>
      <c r="H35" s="282">
        <v>15016.779761996071</v>
      </c>
      <c r="I35" s="282">
        <v>15638.6207999978</v>
      </c>
      <c r="J35" s="282">
        <v>18500.870895</v>
      </c>
      <c r="K35" s="282">
        <v>19301.564405000001</v>
      </c>
      <c r="L35" s="282">
        <v>11093.759</v>
      </c>
      <c r="M35" s="282">
        <v>54672</v>
      </c>
      <c r="N35" s="282"/>
      <c r="O35" s="292" t="s">
        <v>80</v>
      </c>
      <c r="P35" s="292"/>
      <c r="Q35" s="292"/>
      <c r="R35" s="292"/>
      <c r="S35" s="282"/>
      <c r="T35" s="321"/>
      <c r="U35" s="321"/>
    </row>
    <row r="36" spans="2:21" s="249" customFormat="1" ht="32.1" customHeight="1">
      <c r="B36" s="280" t="s">
        <v>81</v>
      </c>
      <c r="C36" s="280"/>
      <c r="D36" s="280"/>
      <c r="E36" s="280"/>
      <c r="F36" s="280"/>
      <c r="G36" s="282">
        <v>3766.62848090642</v>
      </c>
      <c r="H36" s="326">
        <v>3770.7126044126544</v>
      </c>
      <c r="I36" s="282">
        <v>3782.0025194111486</v>
      </c>
      <c r="J36" s="326">
        <v>4262.0747780000002</v>
      </c>
      <c r="K36" s="282">
        <v>4526.0819019999999</v>
      </c>
      <c r="L36" s="282">
        <v>4687.7529999999997</v>
      </c>
      <c r="M36" s="282">
        <v>532</v>
      </c>
      <c r="N36" s="282"/>
      <c r="O36" s="292" t="s">
        <v>81</v>
      </c>
      <c r="P36" s="292"/>
      <c r="Q36" s="292"/>
      <c r="R36" s="292"/>
      <c r="S36" s="282"/>
      <c r="T36" s="321"/>
      <c r="U36" s="321"/>
    </row>
    <row r="37" spans="2:21" s="249" customFormat="1" ht="32.1" customHeight="1">
      <c r="B37" s="280" t="s">
        <v>82</v>
      </c>
      <c r="C37" s="280"/>
      <c r="D37" s="280"/>
      <c r="E37" s="280"/>
      <c r="F37" s="280"/>
      <c r="G37" s="282">
        <v>4081.0588681612799</v>
      </c>
      <c r="H37" s="282">
        <v>4087.606716611137</v>
      </c>
      <c r="I37" s="282">
        <v>4095.18924759325</v>
      </c>
      <c r="J37" s="282">
        <v>16690.654566000001</v>
      </c>
      <c r="K37" s="282">
        <v>14923.422117804466</v>
      </c>
      <c r="L37" s="282">
        <v>4380</v>
      </c>
      <c r="M37" s="282">
        <f>+M34-SUM(M35:M36)</f>
        <v>435</v>
      </c>
      <c r="N37" s="282"/>
      <c r="O37" s="292" t="s">
        <v>83</v>
      </c>
      <c r="P37" s="292"/>
      <c r="Q37" s="292"/>
      <c r="R37" s="292"/>
      <c r="S37" s="282"/>
      <c r="T37" s="321"/>
      <c r="U37" s="321"/>
    </row>
    <row r="38" spans="2:21" s="249" customFormat="1" ht="32.1" customHeight="1">
      <c r="B38" s="286"/>
      <c r="C38" s="286"/>
      <c r="D38" s="286"/>
      <c r="E38" s="286"/>
      <c r="F38" s="286"/>
      <c r="G38" s="285"/>
      <c r="H38" s="285"/>
      <c r="I38" s="285"/>
      <c r="J38" s="285"/>
      <c r="K38" s="285"/>
      <c r="L38" s="285"/>
      <c r="M38" s="285"/>
      <c r="N38" s="285"/>
      <c r="O38" s="288"/>
      <c r="P38" s="288"/>
      <c r="Q38" s="288"/>
      <c r="R38" s="288"/>
      <c r="S38" s="282"/>
      <c r="T38" s="321"/>
      <c r="U38" s="321"/>
    </row>
    <row r="39" spans="2:21" s="249" customFormat="1" ht="35.1" customHeight="1">
      <c r="B39" s="272" t="s">
        <v>84</v>
      </c>
      <c r="C39" s="273"/>
      <c r="D39" s="273"/>
      <c r="E39" s="273"/>
      <c r="F39" s="273"/>
      <c r="G39" s="323">
        <f t="shared" ref="G39" si="6">SUM(G40:G43)</f>
        <v>43744.5346534524</v>
      </c>
      <c r="H39" s="323">
        <f>SUM(H40:H43)</f>
        <v>43855.525285827891</v>
      </c>
      <c r="I39" s="323">
        <f>SUM(I40:I43)</f>
        <v>43966.562319745179</v>
      </c>
      <c r="J39" s="323">
        <v>35853.004574725004</v>
      </c>
      <c r="K39" s="323">
        <v>37477.984655242326</v>
      </c>
      <c r="L39" s="323">
        <f>SUM(L40:L43)</f>
        <v>8193.614835031085</v>
      </c>
      <c r="M39" s="323">
        <v>8948</v>
      </c>
      <c r="N39" s="323"/>
      <c r="O39" s="275" t="s">
        <v>85</v>
      </c>
      <c r="P39" s="276"/>
      <c r="Q39" s="276"/>
      <c r="R39" s="276"/>
      <c r="S39" s="274"/>
      <c r="T39" s="321"/>
      <c r="U39" s="321"/>
    </row>
    <row r="40" spans="2:21" s="249" customFormat="1" ht="32.1" customHeight="1">
      <c r="B40" s="280" t="s">
        <v>86</v>
      </c>
      <c r="C40" s="280"/>
      <c r="D40" s="280"/>
      <c r="E40" s="280"/>
      <c r="F40" s="280"/>
      <c r="G40" s="285">
        <v>30855.590125154398</v>
      </c>
      <c r="H40" s="285">
        <v>30898.989774618301</v>
      </c>
      <c r="I40" s="285">
        <v>30948.5428796089</v>
      </c>
      <c r="J40" s="285">
        <v>30059.292895999999</v>
      </c>
      <c r="K40" s="285">
        <v>30604.257775999999</v>
      </c>
      <c r="L40" s="285">
        <v>150.10461226634266</v>
      </c>
      <c r="M40" s="285">
        <v>210</v>
      </c>
      <c r="N40" s="285"/>
      <c r="O40" s="292" t="s">
        <v>87</v>
      </c>
      <c r="P40" s="292"/>
      <c r="Q40" s="292"/>
      <c r="R40" s="292"/>
      <c r="S40" s="282"/>
      <c r="T40" s="321"/>
      <c r="U40" s="321"/>
    </row>
    <row r="41" spans="2:21" s="249" customFormat="1" ht="32.1" customHeight="1">
      <c r="B41" s="280" t="s">
        <v>88</v>
      </c>
      <c r="C41" s="280"/>
      <c r="D41" s="280"/>
      <c r="E41" s="280"/>
      <c r="F41" s="280"/>
      <c r="G41" s="285">
        <v>3222.8160234258098</v>
      </c>
      <c r="H41" s="285">
        <v>3278.8497937682155</v>
      </c>
      <c r="I41" s="285">
        <v>3328.24238304662</v>
      </c>
      <c r="J41" s="285">
        <v>2703.295854</v>
      </c>
      <c r="K41" s="285">
        <v>3017.8700450000001</v>
      </c>
      <c r="L41" s="285">
        <v>1189.5221954146493</v>
      </c>
      <c r="M41" s="285">
        <v>18</v>
      </c>
      <c r="N41" s="285"/>
      <c r="O41" s="292" t="s">
        <v>89</v>
      </c>
      <c r="P41" s="292"/>
      <c r="Q41" s="292"/>
      <c r="R41" s="292"/>
      <c r="S41" s="282"/>
      <c r="T41" s="321"/>
      <c r="U41" s="321"/>
    </row>
    <row r="42" spans="2:21" s="249" customFormat="1" ht="32.1" customHeight="1">
      <c r="B42" s="280" t="s">
        <v>90</v>
      </c>
      <c r="C42" s="280"/>
      <c r="D42" s="280"/>
      <c r="E42" s="280"/>
      <c r="F42" s="280"/>
      <c r="G42" s="285">
        <v>1806.63990995833</v>
      </c>
      <c r="H42" s="285">
        <v>1811.0999067596172</v>
      </c>
      <c r="I42" s="285">
        <v>1813.3942889587729</v>
      </c>
      <c r="J42" s="285">
        <v>401.15975600000002</v>
      </c>
      <c r="K42" s="285">
        <v>1401.414407</v>
      </c>
      <c r="L42" s="285">
        <v>6782.7710548010209</v>
      </c>
      <c r="M42" s="285">
        <v>4240</v>
      </c>
      <c r="N42" s="285"/>
      <c r="O42" s="292" t="s">
        <v>90</v>
      </c>
      <c r="P42" s="292"/>
      <c r="Q42" s="292"/>
      <c r="R42" s="292"/>
      <c r="S42" s="282"/>
      <c r="T42" s="321"/>
      <c r="U42" s="321"/>
    </row>
    <row r="43" spans="2:21" s="249" customFormat="1" ht="32.1" customHeight="1">
      <c r="B43" s="280" t="s">
        <v>91</v>
      </c>
      <c r="C43" s="280"/>
      <c r="D43" s="280"/>
      <c r="E43" s="280"/>
      <c r="F43" s="280"/>
      <c r="G43" s="282">
        <v>7859.4885949138597</v>
      </c>
      <c r="H43" s="282">
        <v>7866.5858106817523</v>
      </c>
      <c r="I43" s="282">
        <v>7876.3827681308903</v>
      </c>
      <c r="J43" s="282">
        <v>2689.2560687250061</v>
      </c>
      <c r="K43" s="282">
        <v>2454.4424272423248</v>
      </c>
      <c r="L43" s="282">
        <v>71.216972549071258</v>
      </c>
      <c r="M43" s="282">
        <f>+M39-SUM(M40:M42)</f>
        <v>4480</v>
      </c>
      <c r="N43" s="282"/>
      <c r="O43" s="292" t="s">
        <v>92</v>
      </c>
      <c r="P43" s="292"/>
      <c r="Q43" s="292"/>
      <c r="R43" s="292"/>
      <c r="S43" s="282"/>
      <c r="T43" s="321"/>
      <c r="U43" s="321"/>
    </row>
    <row r="44" spans="2:21" s="298" customFormat="1" ht="32.1" customHeight="1">
      <c r="B44" s="293"/>
      <c r="C44" s="293"/>
      <c r="D44" s="293"/>
      <c r="E44" s="293"/>
      <c r="F44" s="293"/>
      <c r="G44" s="295"/>
      <c r="H44" s="295"/>
      <c r="I44" s="294"/>
      <c r="J44" s="295"/>
      <c r="K44" s="294"/>
      <c r="L44" s="294"/>
      <c r="M44" s="295"/>
      <c r="N44" s="294"/>
      <c r="O44" s="307"/>
      <c r="P44" s="307"/>
      <c r="Q44" s="307"/>
      <c r="R44" s="307"/>
      <c r="S44" s="297"/>
      <c r="T44" s="329"/>
      <c r="U44" s="329"/>
    </row>
    <row r="45" spans="2:21" s="303" customFormat="1" ht="32.1" customHeight="1">
      <c r="B45" s="309"/>
      <c r="C45" s="309"/>
      <c r="D45" s="309"/>
      <c r="E45" s="309"/>
      <c r="F45" s="309"/>
      <c r="G45" s="330"/>
      <c r="H45" s="330"/>
      <c r="I45" s="331"/>
      <c r="J45" s="330"/>
      <c r="K45" s="331"/>
      <c r="L45" s="331"/>
      <c r="M45" s="330"/>
      <c r="N45" s="331"/>
      <c r="O45" s="296"/>
      <c r="P45" s="296"/>
      <c r="Q45" s="296"/>
      <c r="R45" s="296"/>
      <c r="S45" s="300"/>
      <c r="T45" s="321"/>
      <c r="U45" s="321"/>
    </row>
    <row r="46" spans="2:21" s="249" customFormat="1" ht="35.1" customHeight="1">
      <c r="B46" s="272" t="s">
        <v>93</v>
      </c>
      <c r="C46" s="273"/>
      <c r="D46" s="273"/>
      <c r="E46" s="273"/>
      <c r="F46" s="273"/>
      <c r="G46" s="274">
        <v>115800.457428554</v>
      </c>
      <c r="H46" s="274">
        <v>118776</v>
      </c>
      <c r="I46" s="274">
        <v>121187</v>
      </c>
      <c r="J46" s="274">
        <v>118923.97816300001</v>
      </c>
      <c r="K46" s="274">
        <v>127267.568854</v>
      </c>
      <c r="L46" s="274">
        <v>181564.221735</v>
      </c>
      <c r="M46" s="274">
        <v>144047</v>
      </c>
      <c r="N46" s="274"/>
      <c r="O46" s="275" t="s">
        <v>93</v>
      </c>
      <c r="P46" s="276"/>
      <c r="Q46" s="276"/>
      <c r="R46" s="276"/>
      <c r="S46" s="274"/>
      <c r="T46" s="321"/>
      <c r="U46" s="321"/>
    </row>
    <row r="47" spans="2:21" s="249" customFormat="1" ht="35.1" customHeight="1">
      <c r="B47" s="272" t="s">
        <v>95</v>
      </c>
      <c r="C47" s="273"/>
      <c r="D47" s="273"/>
      <c r="E47" s="273"/>
      <c r="F47" s="273"/>
      <c r="G47" s="274">
        <v>53020.417995898199</v>
      </c>
      <c r="H47" s="274">
        <v>53967.028842004489</v>
      </c>
      <c r="I47" s="274">
        <v>54920.618285988137</v>
      </c>
      <c r="J47" s="274">
        <v>15571.2886288874</v>
      </c>
      <c r="K47" s="274">
        <v>16803.643948314882</v>
      </c>
      <c r="L47" s="274">
        <v>43106.918978000002</v>
      </c>
      <c r="M47" s="274">
        <v>35049</v>
      </c>
      <c r="N47" s="274"/>
      <c r="O47" s="275" t="s">
        <v>95</v>
      </c>
      <c r="P47" s="276"/>
      <c r="Q47" s="276"/>
      <c r="R47" s="276"/>
      <c r="S47" s="274"/>
      <c r="T47" s="321"/>
      <c r="U47" s="321"/>
    </row>
    <row r="48" spans="2:21" s="298" customFormat="1" ht="32.1" customHeight="1">
      <c r="B48" s="293"/>
      <c r="C48" s="293"/>
      <c r="D48" s="293"/>
      <c r="E48" s="293"/>
      <c r="F48" s="293"/>
      <c r="G48" s="305"/>
      <c r="H48" s="303"/>
      <c r="I48" s="303"/>
      <c r="J48" s="304"/>
      <c r="K48" s="303"/>
      <c r="L48" s="303"/>
      <c r="M48" s="303"/>
      <c r="N48" s="303"/>
      <c r="O48" s="332"/>
      <c r="P48" s="332"/>
      <c r="Q48" s="332"/>
      <c r="R48" s="332"/>
      <c r="S48" s="297"/>
    </row>
    <row r="49" spans="1:19" s="249" customFormat="1" ht="20.100000000000001" customHeight="1">
      <c r="B49" s="308"/>
      <c r="C49" s="308"/>
      <c r="D49" s="308"/>
      <c r="E49" s="308"/>
      <c r="F49" s="309"/>
      <c r="G49" s="309"/>
      <c r="H49" s="309"/>
      <c r="I49" s="309"/>
      <c r="J49" s="310"/>
      <c r="K49" s="309"/>
      <c r="L49" s="309"/>
      <c r="M49" s="309"/>
      <c r="N49" s="309"/>
      <c r="O49" s="311"/>
      <c r="P49" s="311"/>
      <c r="Q49" s="311"/>
      <c r="R49" s="312"/>
      <c r="S49" s="310"/>
    </row>
    <row r="50" spans="1:19" s="249" customFormat="1" ht="20.100000000000001" customHeight="1">
      <c r="J50" s="313" t="s">
        <v>96</v>
      </c>
      <c r="K50" s="314" t="s">
        <v>97</v>
      </c>
      <c r="N50" s="283"/>
      <c r="O50" s="314"/>
      <c r="P50" s="314"/>
      <c r="Q50" s="283"/>
      <c r="R50" s="314"/>
    </row>
    <row r="51" spans="1:19" s="249" customFormat="1" ht="20.100000000000001" customHeight="1">
      <c r="J51" s="313"/>
      <c r="K51" s="314"/>
      <c r="N51" s="283"/>
      <c r="O51" s="314"/>
      <c r="P51" s="314"/>
      <c r="Q51" s="283"/>
      <c r="R51" s="314"/>
    </row>
    <row r="52" spans="1:19" ht="20.100000000000001" customHeight="1">
      <c r="J52" s="249"/>
      <c r="K52" s="249"/>
      <c r="L52" s="249"/>
      <c r="M52" s="249"/>
      <c r="N52" s="283"/>
      <c r="O52" s="314"/>
      <c r="P52" s="314"/>
      <c r="Q52" s="249"/>
      <c r="R52" s="249"/>
      <c r="S52" s="249"/>
    </row>
    <row r="53" spans="1:19" ht="15.6">
      <c r="P53" s="333"/>
      <c r="Q53" s="333"/>
      <c r="R53" s="333"/>
    </row>
    <row r="54" spans="1:19" ht="15.75" customHeight="1">
      <c r="A54" s="334"/>
      <c r="B54" s="334"/>
      <c r="C54" s="334"/>
      <c r="D54" s="334"/>
      <c r="E54" s="334"/>
      <c r="F54" s="334"/>
      <c r="G54" s="334"/>
      <c r="H54" s="334"/>
      <c r="I54" s="334"/>
      <c r="J54" s="334"/>
      <c r="K54" s="334"/>
      <c r="L54" s="334"/>
      <c r="M54" s="334"/>
      <c r="N54" s="334"/>
      <c r="O54" s="334"/>
      <c r="P54" s="334"/>
      <c r="Q54" s="334"/>
      <c r="R54" s="334"/>
    </row>
  </sheetData>
  <mergeCells count="89">
    <mergeCell ref="B48:F48"/>
    <mergeCell ref="O48:R48"/>
    <mergeCell ref="A54:R54"/>
    <mergeCell ref="B44:F44"/>
    <mergeCell ref="O44:R44"/>
    <mergeCell ref="O45:R45"/>
    <mergeCell ref="B46:F46"/>
    <mergeCell ref="O46:R46"/>
    <mergeCell ref="B47:F47"/>
    <mergeCell ref="O47:R47"/>
    <mergeCell ref="B41:F41"/>
    <mergeCell ref="O41:R41"/>
    <mergeCell ref="B42:F42"/>
    <mergeCell ref="O42:R42"/>
    <mergeCell ref="B43:F43"/>
    <mergeCell ref="O43:R43"/>
    <mergeCell ref="B38:F38"/>
    <mergeCell ref="O38:R38"/>
    <mergeCell ref="B39:F39"/>
    <mergeCell ref="O39:R39"/>
    <mergeCell ref="B40:F40"/>
    <mergeCell ref="O40:R40"/>
    <mergeCell ref="B35:F35"/>
    <mergeCell ref="O35:R35"/>
    <mergeCell ref="B36:F36"/>
    <mergeCell ref="O36:R36"/>
    <mergeCell ref="B37:F37"/>
    <mergeCell ref="O37:R37"/>
    <mergeCell ref="B32:F32"/>
    <mergeCell ref="O32:R32"/>
    <mergeCell ref="B33:F33"/>
    <mergeCell ref="O33:R33"/>
    <mergeCell ref="B34:F34"/>
    <mergeCell ref="O34:R34"/>
    <mergeCell ref="B29:F29"/>
    <mergeCell ref="O29:R29"/>
    <mergeCell ref="B30:F30"/>
    <mergeCell ref="O30:R30"/>
    <mergeCell ref="B31:F31"/>
    <mergeCell ref="O31:R31"/>
    <mergeCell ref="B26:F26"/>
    <mergeCell ref="O26:R26"/>
    <mergeCell ref="B27:F27"/>
    <mergeCell ref="O27:R27"/>
    <mergeCell ref="B28:F28"/>
    <mergeCell ref="O28:R28"/>
    <mergeCell ref="B23:F23"/>
    <mergeCell ref="O23:R23"/>
    <mergeCell ref="B24:F24"/>
    <mergeCell ref="O24:R24"/>
    <mergeCell ref="B25:F25"/>
    <mergeCell ref="O25:R25"/>
    <mergeCell ref="B20:F20"/>
    <mergeCell ref="O20:R20"/>
    <mergeCell ref="B21:F21"/>
    <mergeCell ref="O21:R21"/>
    <mergeCell ref="B22:F22"/>
    <mergeCell ref="O22:R22"/>
    <mergeCell ref="B17:F17"/>
    <mergeCell ref="O17:R17"/>
    <mergeCell ref="B18:F18"/>
    <mergeCell ref="O18:R18"/>
    <mergeCell ref="B19:F19"/>
    <mergeCell ref="O19:R19"/>
    <mergeCell ref="B14:F14"/>
    <mergeCell ref="O14:R14"/>
    <mergeCell ref="B15:F15"/>
    <mergeCell ref="O15:R15"/>
    <mergeCell ref="B16:F16"/>
    <mergeCell ref="O16:R16"/>
    <mergeCell ref="B11:F11"/>
    <mergeCell ref="O11:R11"/>
    <mergeCell ref="B12:F12"/>
    <mergeCell ref="O12:R12"/>
    <mergeCell ref="B13:F13"/>
    <mergeCell ref="O13:R13"/>
    <mergeCell ref="B8:F8"/>
    <mergeCell ref="O8:R8"/>
    <mergeCell ref="B9:F9"/>
    <mergeCell ref="O9:R9"/>
    <mergeCell ref="B10:F10"/>
    <mergeCell ref="O10:R10"/>
    <mergeCell ref="W2:W3"/>
    <mergeCell ref="X2:X3"/>
    <mergeCell ref="B3:R3"/>
    <mergeCell ref="O4:R4"/>
    <mergeCell ref="F5:R5"/>
    <mergeCell ref="B7:F7"/>
    <mergeCell ref="O7:R7"/>
  </mergeCells>
  <printOptions horizontalCentered="1"/>
  <pageMargins left="0.51181102362204722" right="0.51181102362204722" top="0.23622047244094491" bottom="0" header="0.19685039370078741" footer="0"/>
  <pageSetup paperSize="9" scale="43" firstPageNumber="22" orientation="portrait" useFirstPageNumber="1" r:id="rId1"/>
  <rowBreaks count="1" manualBreakCount="1">
    <brk id="51" min="5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BE366-1FAC-4619-A5D5-67E6A44C1814}">
  <dimension ref="A1:V55"/>
  <sheetViews>
    <sheetView view="pageBreakPreview" zoomScale="60" zoomScaleNormal="100" workbookViewId="0">
      <pane ySplit="8" topLeftCell="A9" activePane="bottomLeft" state="frozen"/>
      <selection activeCell="F38" sqref="F38"/>
      <selection pane="bottomLeft" activeCell="F38" sqref="F38"/>
    </sheetView>
  </sheetViews>
  <sheetFormatPr defaultColWidth="9.109375" defaultRowHeight="13.8"/>
  <cols>
    <col min="1" max="1" width="1.6640625" style="335" customWidth="1"/>
    <col min="2" max="4" width="6.6640625" style="335" customWidth="1"/>
    <col min="5" max="6" width="15.5546875" style="335" customWidth="1"/>
    <col min="7" max="12" width="16.6640625" style="335" customWidth="1"/>
    <col min="13" max="13" width="5.6640625" style="335" customWidth="1"/>
    <col min="14" max="14" width="6.6640625" style="336" customWidth="1"/>
    <col min="15" max="15" width="7.6640625" style="336" customWidth="1"/>
    <col min="16" max="16" width="1.6640625" style="336" customWidth="1"/>
    <col min="17" max="17" width="25.33203125" style="335" customWidth="1"/>
    <col min="18" max="18" width="11.6640625" style="335" customWidth="1"/>
    <col min="19" max="21" width="17" style="335" customWidth="1"/>
    <col min="22" max="22" width="15.6640625" style="335" bestFit="1" customWidth="1"/>
    <col min="23" max="16384" width="9.109375" style="335"/>
  </cols>
  <sheetData>
    <row r="1" spans="1:22" ht="30" customHeight="1"/>
    <row r="2" spans="1:22" ht="20.100000000000001" customHeight="1">
      <c r="A2" s="337"/>
      <c r="B2" s="337"/>
      <c r="C2" s="337"/>
      <c r="D2" s="337"/>
      <c r="E2" s="338"/>
      <c r="F2" s="338"/>
      <c r="G2" s="338"/>
      <c r="H2" s="338"/>
      <c r="I2" s="338"/>
      <c r="J2" s="338"/>
      <c r="K2" s="338"/>
      <c r="L2" s="338"/>
      <c r="M2" s="338"/>
      <c r="N2" s="339"/>
      <c r="O2" s="339"/>
      <c r="P2" s="339"/>
      <c r="Q2" s="339"/>
      <c r="R2" s="340"/>
    </row>
    <row r="3" spans="1:22" ht="45.6" customHeight="1">
      <c r="A3" s="341" t="s">
        <v>99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0"/>
    </row>
    <row r="4" spans="1:22" ht="20.100000000000001" customHeight="1">
      <c r="A4" s="337"/>
      <c r="B4" s="337"/>
      <c r="C4" s="337"/>
      <c r="D4" s="337"/>
      <c r="E4" s="338"/>
      <c r="F4" s="338"/>
      <c r="G4" s="338"/>
      <c r="H4" s="338"/>
      <c r="I4" s="338"/>
      <c r="J4" s="338"/>
      <c r="K4" s="338"/>
      <c r="L4" s="338"/>
      <c r="M4" s="338"/>
      <c r="N4" s="342"/>
      <c r="O4" s="342"/>
      <c r="P4" s="342"/>
      <c r="Q4" s="342"/>
      <c r="R4" s="340"/>
    </row>
    <row r="5" spans="1:22" s="343" customFormat="1" ht="37.5" customHeight="1">
      <c r="B5" s="344"/>
      <c r="C5" s="344"/>
      <c r="D5" s="344"/>
      <c r="E5" s="345" t="s">
        <v>101</v>
      </c>
      <c r="F5" s="345"/>
      <c r="G5" s="345"/>
      <c r="H5" s="345"/>
      <c r="I5" s="345"/>
      <c r="J5" s="345"/>
      <c r="K5" s="345"/>
      <c r="L5" s="345"/>
      <c r="M5" s="345"/>
      <c r="N5" s="345"/>
      <c r="O5" s="345"/>
      <c r="P5" s="345"/>
      <c r="Q5" s="345"/>
      <c r="R5" s="346"/>
      <c r="S5" s="347"/>
      <c r="T5" s="348"/>
    </row>
    <row r="6" spans="1:22" ht="20.100000000000001" customHeight="1">
      <c r="E6" s="340"/>
      <c r="F6" s="340"/>
      <c r="G6" s="340"/>
      <c r="H6" s="340"/>
      <c r="I6" s="340"/>
      <c r="J6" s="340"/>
      <c r="K6" s="340"/>
      <c r="L6" s="340"/>
      <c r="M6" s="340"/>
      <c r="N6" s="349"/>
      <c r="O6" s="349"/>
      <c r="P6" s="349"/>
      <c r="Q6" s="350"/>
      <c r="R6" s="351"/>
      <c r="S6" s="352"/>
      <c r="T6" s="352"/>
    </row>
    <row r="7" spans="1:22" s="353" customFormat="1" ht="24.9" customHeight="1">
      <c r="B7" s="266" t="s">
        <v>45</v>
      </c>
      <c r="C7" s="266"/>
      <c r="D7" s="266"/>
      <c r="E7" s="266"/>
      <c r="F7" s="354">
        <v>2017</v>
      </c>
      <c r="G7" s="354">
        <v>2018</v>
      </c>
      <c r="H7" s="354">
        <v>2019</v>
      </c>
      <c r="I7" s="354">
        <v>2020</v>
      </c>
      <c r="J7" s="354">
        <v>2021</v>
      </c>
      <c r="K7" s="354">
        <v>2022</v>
      </c>
      <c r="L7" s="354">
        <v>2023</v>
      </c>
      <c r="M7" s="354"/>
      <c r="N7" s="355" t="s">
        <v>102</v>
      </c>
      <c r="O7" s="355"/>
      <c r="P7" s="355"/>
      <c r="Q7" s="355"/>
      <c r="R7" s="356"/>
      <c r="S7" s="357"/>
    </row>
    <row r="8" spans="1:22" s="358" customFormat="1" ht="35.1" customHeight="1">
      <c r="B8" s="272" t="s">
        <v>4</v>
      </c>
      <c r="C8" s="272"/>
      <c r="D8" s="272"/>
      <c r="E8" s="272"/>
      <c r="F8" s="359">
        <f t="shared" ref="F8:J8" si="0">F10+F23+F28+F34+F39</f>
        <v>402839.84053711582</v>
      </c>
      <c r="G8" s="359">
        <f t="shared" si="0"/>
        <v>408807.19090830005</v>
      </c>
      <c r="H8" s="359">
        <f t="shared" si="0"/>
        <v>412937.96419138392</v>
      </c>
      <c r="I8" s="359">
        <f t="shared" si="0"/>
        <v>393290.76660579513</v>
      </c>
      <c r="J8" s="359">
        <f t="shared" si="0"/>
        <v>412295.4536120703</v>
      </c>
      <c r="K8" s="359">
        <f>K10+K23+K28+K34+K39</f>
        <v>417012</v>
      </c>
      <c r="L8" s="359">
        <f>+L10+L23+L28+L34+L39</f>
        <v>437484</v>
      </c>
      <c r="M8" s="359"/>
      <c r="N8" s="360" t="s">
        <v>5</v>
      </c>
      <c r="O8" s="360"/>
      <c r="P8" s="360"/>
      <c r="Q8" s="360"/>
      <c r="R8" s="361"/>
      <c r="T8" s="362"/>
    </row>
    <row r="9" spans="1:22" s="358" customFormat="1" ht="32.1" customHeight="1">
      <c r="B9" s="278"/>
      <c r="C9" s="278"/>
      <c r="D9" s="278"/>
      <c r="E9" s="278"/>
      <c r="F9" s="359"/>
      <c r="G9" s="359"/>
      <c r="H9" s="359"/>
      <c r="I9" s="359"/>
      <c r="J9" s="359"/>
      <c r="K9" s="359"/>
      <c r="L9" s="359"/>
      <c r="M9" s="359"/>
      <c r="N9" s="363"/>
      <c r="O9" s="363"/>
      <c r="P9" s="363"/>
      <c r="Q9" s="363"/>
      <c r="R9" s="359"/>
      <c r="S9" s="364"/>
      <c r="T9" s="364"/>
      <c r="U9" s="365"/>
    </row>
    <row r="10" spans="1:22" s="358" customFormat="1" ht="35.1" customHeight="1">
      <c r="B10" s="272" t="s">
        <v>47</v>
      </c>
      <c r="C10" s="273"/>
      <c r="D10" s="273"/>
      <c r="E10" s="273"/>
      <c r="F10" s="366">
        <f t="shared" ref="F10" si="1">SUM(F11:F21)</f>
        <v>327076.45348439115</v>
      </c>
      <c r="G10" s="366">
        <f t="shared" ref="G10:H10" si="2">SUM(G11:G21)</f>
        <v>332102.70820896642</v>
      </c>
      <c r="H10" s="366">
        <f t="shared" si="2"/>
        <v>334438.0479034668</v>
      </c>
      <c r="I10" s="366">
        <v>307223.29851882078</v>
      </c>
      <c r="J10" s="366">
        <v>320266.66790216329</v>
      </c>
      <c r="K10" s="366">
        <f t="shared" ref="K10" si="3">SUM(K11:K21)</f>
        <v>329941</v>
      </c>
      <c r="L10" s="366">
        <v>345168</v>
      </c>
      <c r="M10" s="366"/>
      <c r="N10" s="360" t="s">
        <v>47</v>
      </c>
      <c r="O10" s="360"/>
      <c r="P10" s="360"/>
      <c r="Q10" s="360"/>
      <c r="R10" s="359"/>
      <c r="S10" s="367"/>
      <c r="T10" s="368"/>
    </row>
    <row r="11" spans="1:22" s="358" customFormat="1" ht="32.1" customHeight="1">
      <c r="B11" s="281" t="s">
        <v>48</v>
      </c>
      <c r="C11" s="281"/>
      <c r="D11" s="281"/>
      <c r="E11" s="281"/>
      <c r="F11" s="369">
        <v>153989.38227213701</v>
      </c>
      <c r="G11" s="369">
        <v>155709.28313299801</v>
      </c>
      <c r="H11" s="369">
        <v>156192.78505665</v>
      </c>
      <c r="I11" s="369">
        <v>143596</v>
      </c>
      <c r="J11" s="369">
        <v>147765</v>
      </c>
      <c r="K11" s="369">
        <v>140574</v>
      </c>
      <c r="L11" s="369">
        <v>156086</v>
      </c>
      <c r="M11" s="369"/>
      <c r="N11" s="370" t="s">
        <v>48</v>
      </c>
      <c r="O11" s="370"/>
      <c r="P11" s="370"/>
      <c r="Q11" s="370"/>
      <c r="R11" s="361"/>
      <c r="S11" s="367"/>
      <c r="T11" s="368"/>
    </row>
    <row r="12" spans="1:22" s="358" customFormat="1" ht="32.1" customHeight="1">
      <c r="B12" s="281" t="s">
        <v>49</v>
      </c>
      <c r="C12" s="281"/>
      <c r="D12" s="281"/>
      <c r="E12" s="281"/>
      <c r="F12" s="369">
        <v>28117.3865149667</v>
      </c>
      <c r="G12" s="369">
        <v>29282.794442770628</v>
      </c>
      <c r="H12" s="369">
        <v>29823.083271028201</v>
      </c>
      <c r="I12" s="369">
        <v>31153</v>
      </c>
      <c r="J12" s="369">
        <v>32205</v>
      </c>
      <c r="K12" s="369">
        <v>36185.1640625</v>
      </c>
      <c r="L12" s="369">
        <v>26454</v>
      </c>
      <c r="M12" s="369"/>
      <c r="N12" s="370" t="s">
        <v>50</v>
      </c>
      <c r="O12" s="370"/>
      <c r="P12" s="370"/>
      <c r="Q12" s="370"/>
      <c r="R12" s="359"/>
      <c r="S12" s="367"/>
      <c r="T12" s="368"/>
    </row>
    <row r="13" spans="1:22" s="358" customFormat="1" ht="32.1" customHeight="1">
      <c r="B13" s="281" t="s">
        <v>51</v>
      </c>
      <c r="C13" s="281"/>
      <c r="D13" s="281"/>
      <c r="E13" s="281"/>
      <c r="F13" s="369">
        <v>52714.196414299397</v>
      </c>
      <c r="G13" s="369">
        <v>52654.897481721709</v>
      </c>
      <c r="H13" s="369">
        <v>52883.32228172171</v>
      </c>
      <c r="I13" s="369">
        <v>38641</v>
      </c>
      <c r="J13" s="369">
        <v>44665</v>
      </c>
      <c r="K13" s="369">
        <v>42938</v>
      </c>
      <c r="L13" s="369">
        <v>47011</v>
      </c>
      <c r="M13" s="369"/>
      <c r="N13" s="370" t="s">
        <v>51</v>
      </c>
      <c r="O13" s="370"/>
      <c r="P13" s="370"/>
      <c r="Q13" s="370"/>
      <c r="R13" s="359"/>
      <c r="S13" s="367"/>
      <c r="T13" s="368"/>
      <c r="V13" s="371"/>
    </row>
    <row r="14" spans="1:22" s="358" customFormat="1" ht="32.1" customHeight="1">
      <c r="B14" s="281" t="s">
        <v>52</v>
      </c>
      <c r="C14" s="281"/>
      <c r="D14" s="281"/>
      <c r="E14" s="281"/>
      <c r="F14" s="369">
        <v>15138.280989503</v>
      </c>
      <c r="G14" s="369">
        <v>16214.07467230303</v>
      </c>
      <c r="H14" s="369">
        <v>16369.802172303031</v>
      </c>
      <c r="I14" s="369">
        <v>15671</v>
      </c>
      <c r="J14" s="369">
        <v>16570</v>
      </c>
      <c r="K14" s="369">
        <v>20170.8359375</v>
      </c>
      <c r="L14" s="369">
        <v>26906</v>
      </c>
      <c r="M14" s="369"/>
      <c r="N14" s="370" t="s">
        <v>52</v>
      </c>
      <c r="O14" s="370"/>
      <c r="P14" s="370"/>
      <c r="Q14" s="370"/>
      <c r="R14" s="359"/>
      <c r="S14" s="367"/>
      <c r="T14" s="368"/>
    </row>
    <row r="15" spans="1:22" s="358" customFormat="1" ht="32.1" customHeight="1">
      <c r="B15" s="281" t="s">
        <v>53</v>
      </c>
      <c r="C15" s="281"/>
      <c r="D15" s="281"/>
      <c r="E15" s="281"/>
      <c r="F15" s="369">
        <v>7734.93826826657</v>
      </c>
      <c r="G15" s="369">
        <v>7917.8920693699974</v>
      </c>
      <c r="H15" s="369">
        <v>7953.7538693699971</v>
      </c>
      <c r="I15" s="369">
        <v>8535</v>
      </c>
      <c r="J15" s="369">
        <v>8745</v>
      </c>
      <c r="K15" s="369">
        <v>8579</v>
      </c>
      <c r="L15" s="369">
        <v>8770</v>
      </c>
      <c r="M15" s="369"/>
      <c r="N15" s="370" t="s">
        <v>53</v>
      </c>
      <c r="O15" s="370"/>
      <c r="P15" s="370"/>
      <c r="Q15" s="370"/>
      <c r="R15" s="359"/>
      <c r="S15" s="367"/>
      <c r="T15" s="368"/>
    </row>
    <row r="16" spans="1:22" s="358" customFormat="1" ht="32.1" customHeight="1">
      <c r="B16" s="281" t="s">
        <v>54</v>
      </c>
      <c r="C16" s="281"/>
      <c r="D16" s="281"/>
      <c r="E16" s="281"/>
      <c r="F16" s="369">
        <v>15028.996302003399</v>
      </c>
      <c r="G16" s="369">
        <v>15329.728917383909</v>
      </c>
      <c r="H16" s="369">
        <v>15346.248997383909</v>
      </c>
      <c r="I16" s="369">
        <v>14989</v>
      </c>
      <c r="J16" s="369">
        <v>15985</v>
      </c>
      <c r="K16" s="369">
        <v>13884</v>
      </c>
      <c r="L16" s="369">
        <v>12177</v>
      </c>
      <c r="M16" s="369"/>
      <c r="N16" s="370" t="s">
        <v>54</v>
      </c>
      <c r="O16" s="370"/>
      <c r="P16" s="370"/>
      <c r="Q16" s="370"/>
      <c r="R16" s="359"/>
      <c r="S16" s="367"/>
      <c r="T16" s="368"/>
    </row>
    <row r="17" spans="2:22" s="358" customFormat="1" ht="32.1" customHeight="1">
      <c r="B17" s="281" t="s">
        <v>55</v>
      </c>
      <c r="C17" s="281"/>
      <c r="D17" s="281"/>
      <c r="E17" s="281"/>
      <c r="F17" s="369">
        <v>6363.7403091728002</v>
      </c>
      <c r="G17" s="369">
        <v>6418.8157634303789</v>
      </c>
      <c r="H17" s="369">
        <v>6497.8157634303789</v>
      </c>
      <c r="I17" s="369">
        <v>6312</v>
      </c>
      <c r="J17" s="369">
        <v>6769</v>
      </c>
      <c r="K17" s="369">
        <v>6441</v>
      </c>
      <c r="L17" s="369">
        <v>6973</v>
      </c>
      <c r="M17" s="369"/>
      <c r="N17" s="370" t="s">
        <v>56</v>
      </c>
      <c r="O17" s="370"/>
      <c r="P17" s="370"/>
      <c r="Q17" s="370"/>
      <c r="R17" s="359"/>
      <c r="S17" s="367"/>
      <c r="T17" s="368"/>
    </row>
    <row r="18" spans="2:22" s="358" customFormat="1" ht="32.1" customHeight="1">
      <c r="B18" s="281" t="s">
        <v>57</v>
      </c>
      <c r="C18" s="281"/>
      <c r="D18" s="281"/>
      <c r="E18" s="281"/>
      <c r="F18" s="369">
        <v>5361.7300580000001</v>
      </c>
      <c r="G18" s="369">
        <v>5380.7300580000001</v>
      </c>
      <c r="H18" s="369">
        <v>5441.7300580000001</v>
      </c>
      <c r="I18" s="369">
        <v>5182</v>
      </c>
      <c r="J18" s="369">
        <v>4843</v>
      </c>
      <c r="K18" s="369">
        <v>6395</v>
      </c>
      <c r="L18" s="369">
        <v>5196</v>
      </c>
      <c r="M18" s="369"/>
      <c r="N18" s="370" t="s">
        <v>57</v>
      </c>
      <c r="O18" s="370"/>
      <c r="P18" s="370"/>
      <c r="Q18" s="370"/>
      <c r="R18" s="359"/>
      <c r="S18" s="367"/>
      <c r="T18" s="368"/>
      <c r="U18" s="362"/>
    </row>
    <row r="19" spans="2:22" s="358" customFormat="1" ht="32.1" customHeight="1">
      <c r="B19" s="281" t="s">
        <v>58</v>
      </c>
      <c r="C19" s="281"/>
      <c r="D19" s="281"/>
      <c r="E19" s="281"/>
      <c r="F19" s="369">
        <v>10195.766534</v>
      </c>
      <c r="G19" s="369">
        <v>10264.981521</v>
      </c>
      <c r="H19" s="369">
        <v>10297.981521</v>
      </c>
      <c r="I19" s="369">
        <v>9631</v>
      </c>
      <c r="J19" s="369">
        <v>7320</v>
      </c>
      <c r="K19" s="369">
        <v>5797</v>
      </c>
      <c r="L19" s="369">
        <v>11496</v>
      </c>
      <c r="M19" s="369"/>
      <c r="N19" s="370" t="s">
        <v>59</v>
      </c>
      <c r="O19" s="370"/>
      <c r="P19" s="370"/>
      <c r="Q19" s="370"/>
      <c r="R19" s="359"/>
      <c r="S19" s="367"/>
      <c r="T19" s="368"/>
      <c r="U19" s="362"/>
      <c r="V19" s="362"/>
    </row>
    <row r="20" spans="2:22" s="358" customFormat="1" ht="32.1" customHeight="1">
      <c r="B20" s="281" t="s">
        <v>60</v>
      </c>
      <c r="C20" s="281"/>
      <c r="D20" s="281"/>
      <c r="E20" s="281"/>
      <c r="F20" s="369">
        <v>6526.23297</v>
      </c>
      <c r="G20" s="369">
        <v>6533.2049900000002</v>
      </c>
      <c r="H20" s="369">
        <v>6547.2049900000002</v>
      </c>
      <c r="I20" s="369">
        <v>5646</v>
      </c>
      <c r="J20" s="369">
        <v>6397</v>
      </c>
      <c r="K20" s="369">
        <v>6886</v>
      </c>
      <c r="L20" s="369">
        <v>9581</v>
      </c>
      <c r="M20" s="369"/>
      <c r="N20" s="370" t="s">
        <v>60</v>
      </c>
      <c r="O20" s="370"/>
      <c r="P20" s="370"/>
      <c r="Q20" s="370"/>
      <c r="R20" s="359"/>
      <c r="S20" s="367"/>
      <c r="T20" s="368"/>
    </row>
    <row r="21" spans="2:22" s="358" customFormat="1" ht="32.1" customHeight="1">
      <c r="B21" s="281" t="s">
        <v>61</v>
      </c>
      <c r="C21" s="281"/>
      <c r="D21" s="281"/>
      <c r="E21" s="281"/>
      <c r="F21" s="369">
        <v>25905.802852042299</v>
      </c>
      <c r="G21" s="369">
        <v>26396.305159988773</v>
      </c>
      <c r="H21" s="369">
        <v>27084.319922579547</v>
      </c>
      <c r="I21" s="369">
        <f>+I10-SUM(I11:I20)</f>
        <v>27867.298518820782</v>
      </c>
      <c r="J21" s="369">
        <f>+J10-SUM(J11:J20)</f>
        <v>29002.667902163288</v>
      </c>
      <c r="K21" s="369">
        <v>42091</v>
      </c>
      <c r="L21" s="369">
        <f>+L10-SUM(L11:L20)</f>
        <v>34518</v>
      </c>
      <c r="M21" s="369"/>
      <c r="N21" s="370" t="s">
        <v>62</v>
      </c>
      <c r="O21" s="370"/>
      <c r="P21" s="370"/>
      <c r="Q21" s="370"/>
      <c r="R21" s="359"/>
      <c r="S21" s="367"/>
      <c r="T21" s="368"/>
      <c r="U21" s="362"/>
      <c r="V21" s="371"/>
    </row>
    <row r="22" spans="2:22" s="358" customFormat="1" ht="32.1" customHeight="1">
      <c r="B22" s="286"/>
      <c r="C22" s="286"/>
      <c r="D22" s="286"/>
      <c r="E22" s="286"/>
      <c r="F22" s="362"/>
      <c r="G22" s="362"/>
      <c r="H22" s="362"/>
      <c r="I22" s="362"/>
      <c r="J22" s="362"/>
      <c r="K22" s="362"/>
      <c r="L22" s="362"/>
      <c r="M22" s="362"/>
      <c r="N22" s="372"/>
      <c r="O22" s="372"/>
      <c r="P22" s="372"/>
      <c r="Q22" s="372"/>
      <c r="R22" s="369"/>
      <c r="S22" s="367"/>
      <c r="T22" s="368"/>
    </row>
    <row r="23" spans="2:22" s="358" customFormat="1" ht="35.1" customHeight="1">
      <c r="B23" s="272" t="s">
        <v>63</v>
      </c>
      <c r="C23" s="273"/>
      <c r="D23" s="273"/>
      <c r="E23" s="273"/>
      <c r="F23" s="366">
        <f t="shared" ref="F23" si="4">SUM(F24:F26)</f>
        <v>8504.1167912162873</v>
      </c>
      <c r="G23" s="366">
        <f t="shared" ref="G23:H23" si="5">SUM(G24:G26)</f>
        <v>8563.1951710090907</v>
      </c>
      <c r="H23" s="366">
        <f t="shared" si="5"/>
        <v>8753.4052610090912</v>
      </c>
      <c r="I23" s="366">
        <v>10858.606716170756</v>
      </c>
      <c r="J23" s="366">
        <v>11462.799905494428</v>
      </c>
      <c r="K23" s="366">
        <f t="shared" ref="K23" si="6">SUM(K24:K26)</f>
        <v>12753</v>
      </c>
      <c r="L23" s="366">
        <v>14258</v>
      </c>
      <c r="M23" s="366"/>
      <c r="N23" s="360" t="s">
        <v>64</v>
      </c>
      <c r="O23" s="360"/>
      <c r="P23" s="360"/>
      <c r="Q23" s="360"/>
      <c r="R23" s="359"/>
      <c r="S23" s="367"/>
      <c r="T23" s="368"/>
      <c r="V23" s="362"/>
    </row>
    <row r="24" spans="2:22" s="358" customFormat="1" ht="32.1" customHeight="1">
      <c r="B24" s="280" t="s">
        <v>65</v>
      </c>
      <c r="C24" s="280"/>
      <c r="D24" s="280"/>
      <c r="E24" s="280"/>
      <c r="F24" s="369">
        <v>4632.5812643560603</v>
      </c>
      <c r="G24" s="369">
        <v>4626.1047279090908</v>
      </c>
      <c r="H24" s="369">
        <v>4635.1047279090908</v>
      </c>
      <c r="I24" s="369">
        <v>1730</v>
      </c>
      <c r="J24" s="369">
        <v>2103</v>
      </c>
      <c r="K24" s="369">
        <v>2200</v>
      </c>
      <c r="L24" s="369">
        <v>4115</v>
      </c>
      <c r="M24" s="369"/>
      <c r="N24" s="373" t="s">
        <v>66</v>
      </c>
      <c r="O24" s="373"/>
      <c r="P24" s="373"/>
      <c r="Q24" s="373"/>
      <c r="R24" s="369"/>
      <c r="S24" s="367"/>
      <c r="T24" s="368"/>
      <c r="U24" s="362"/>
      <c r="V24" s="362"/>
    </row>
    <row r="25" spans="2:22" s="358" customFormat="1" ht="32.1" customHeight="1">
      <c r="B25" s="280" t="s">
        <v>67</v>
      </c>
      <c r="C25" s="280"/>
      <c r="D25" s="280"/>
      <c r="E25" s="280"/>
      <c r="F25" s="369">
        <v>745.57957027272698</v>
      </c>
      <c r="G25" s="369">
        <v>808.13196800000003</v>
      </c>
      <c r="H25" s="369">
        <v>976.13196800000003</v>
      </c>
      <c r="I25" s="369">
        <v>899</v>
      </c>
      <c r="J25" s="369">
        <v>978.66499999999996</v>
      </c>
      <c r="K25" s="369">
        <v>1002</v>
      </c>
      <c r="L25" s="369">
        <v>761</v>
      </c>
      <c r="M25" s="369"/>
      <c r="N25" s="373" t="s">
        <v>68</v>
      </c>
      <c r="O25" s="373"/>
      <c r="P25" s="373"/>
      <c r="Q25" s="373"/>
      <c r="R25" s="369"/>
      <c r="S25" s="367"/>
      <c r="T25" s="368"/>
      <c r="U25" s="362"/>
      <c r="V25" s="362"/>
    </row>
    <row r="26" spans="2:22" s="358" customFormat="1" ht="32.1" customHeight="1">
      <c r="B26" s="280" t="s">
        <v>69</v>
      </c>
      <c r="C26" s="280"/>
      <c r="D26" s="280"/>
      <c r="E26" s="280"/>
      <c r="F26" s="369">
        <v>3125.9559565875002</v>
      </c>
      <c r="G26" s="369">
        <v>3128.9584751000002</v>
      </c>
      <c r="H26" s="369">
        <v>3142.1685651000003</v>
      </c>
      <c r="I26" s="369">
        <f>+I23-SUM(I24:I25)</f>
        <v>8229.606716170756</v>
      </c>
      <c r="J26" s="369">
        <f>+J23-SUM(J24:J25)</f>
        <v>8381.1349054944294</v>
      </c>
      <c r="K26" s="369">
        <v>9551</v>
      </c>
      <c r="L26" s="369">
        <f>+L23-SUM(L24:L25)</f>
        <v>9382</v>
      </c>
      <c r="M26" s="369"/>
      <c r="N26" s="373" t="s">
        <v>70</v>
      </c>
      <c r="O26" s="373"/>
      <c r="P26" s="373"/>
      <c r="Q26" s="373"/>
      <c r="R26" s="369"/>
      <c r="S26" s="367"/>
      <c r="T26" s="368"/>
      <c r="U26" s="362"/>
      <c r="V26" s="362"/>
    </row>
    <row r="27" spans="2:22" s="358" customFormat="1" ht="32.1" customHeight="1">
      <c r="B27" s="286"/>
      <c r="C27" s="286"/>
      <c r="D27" s="286"/>
      <c r="E27" s="286"/>
      <c r="F27" s="369"/>
      <c r="G27" s="369"/>
      <c r="H27" s="369"/>
      <c r="I27" s="369"/>
      <c r="J27" s="369"/>
      <c r="K27" s="369"/>
      <c r="L27" s="369"/>
      <c r="M27" s="369"/>
      <c r="N27" s="372"/>
      <c r="O27" s="372"/>
      <c r="P27" s="372"/>
      <c r="Q27" s="372"/>
      <c r="R27" s="369"/>
      <c r="S27" s="367"/>
      <c r="T27" s="368"/>
      <c r="V27" s="362"/>
    </row>
    <row r="28" spans="2:22" s="358" customFormat="1" ht="35.1" customHeight="1">
      <c r="B28" s="272" t="s">
        <v>71</v>
      </c>
      <c r="C28" s="273"/>
      <c r="D28" s="273"/>
      <c r="E28" s="273"/>
      <c r="F28" s="366">
        <f t="shared" ref="F28" si="7">SUM(F29:F32)</f>
        <v>21927.51057265764</v>
      </c>
      <c r="G28" s="366">
        <f t="shared" ref="G28:H28" si="8">SUM(G29:G32)</f>
        <v>22490.793838574304</v>
      </c>
      <c r="H28" s="366">
        <f t="shared" si="8"/>
        <v>22852.804840574303</v>
      </c>
      <c r="I28" s="366">
        <v>21522.195414145386</v>
      </c>
      <c r="J28" s="366">
        <v>23265.112979162786</v>
      </c>
      <c r="K28" s="366">
        <f t="shared" ref="K28" si="9">SUM(K29:K32)</f>
        <v>19237</v>
      </c>
      <c r="L28" s="366">
        <v>19371</v>
      </c>
      <c r="M28" s="366"/>
      <c r="N28" s="360" t="s">
        <v>72</v>
      </c>
      <c r="O28" s="360"/>
      <c r="P28" s="360"/>
      <c r="Q28" s="360"/>
      <c r="R28" s="359"/>
      <c r="S28" s="367"/>
      <c r="T28" s="368"/>
    </row>
    <row r="29" spans="2:22" s="358" customFormat="1" ht="32.1" customHeight="1">
      <c r="B29" s="280" t="s">
        <v>73</v>
      </c>
      <c r="C29" s="280"/>
      <c r="D29" s="280"/>
      <c r="E29" s="280"/>
      <c r="F29" s="369">
        <v>11092.55308847</v>
      </c>
      <c r="G29" s="369">
        <v>11549.377409219996</v>
      </c>
      <c r="H29" s="369">
        <v>11685.959109219997</v>
      </c>
      <c r="I29" s="369">
        <v>7307</v>
      </c>
      <c r="J29" s="369">
        <v>7468</v>
      </c>
      <c r="K29" s="369">
        <v>7537</v>
      </c>
      <c r="L29" s="369">
        <v>7646</v>
      </c>
      <c r="M29" s="369"/>
      <c r="N29" s="373" t="s">
        <v>73</v>
      </c>
      <c r="O29" s="373"/>
      <c r="P29" s="373"/>
      <c r="Q29" s="373"/>
      <c r="R29" s="369"/>
      <c r="S29" s="367"/>
      <c r="T29" s="368"/>
      <c r="U29" s="362"/>
    </row>
    <row r="30" spans="2:22" s="358" customFormat="1" ht="32.1" customHeight="1">
      <c r="B30" s="280" t="s">
        <v>74</v>
      </c>
      <c r="C30" s="280"/>
      <c r="D30" s="280"/>
      <c r="E30" s="280"/>
      <c r="F30" s="369">
        <v>1562.51165777097</v>
      </c>
      <c r="G30" s="369">
        <v>1572.2844677709734</v>
      </c>
      <c r="H30" s="369">
        <v>1750.6973827709735</v>
      </c>
      <c r="I30" s="369">
        <v>1412</v>
      </c>
      <c r="J30" s="369">
        <v>1649</v>
      </c>
      <c r="K30" s="369">
        <v>2280</v>
      </c>
      <c r="L30" s="369">
        <v>1979</v>
      </c>
      <c r="M30" s="369"/>
      <c r="N30" s="373" t="s">
        <v>74</v>
      </c>
      <c r="O30" s="373"/>
      <c r="P30" s="373"/>
      <c r="Q30" s="373"/>
      <c r="R30" s="369"/>
      <c r="S30" s="367"/>
      <c r="T30" s="368"/>
    </row>
    <row r="31" spans="2:22" s="358" customFormat="1" ht="32.1" customHeight="1">
      <c r="B31" s="280" t="s">
        <v>75</v>
      </c>
      <c r="C31" s="280"/>
      <c r="D31" s="280"/>
      <c r="E31" s="280"/>
      <c r="F31" s="369">
        <v>3067.4401790000002</v>
      </c>
      <c r="G31" s="369">
        <v>3104.1054369999997</v>
      </c>
      <c r="H31" s="369">
        <v>3127.1054369999997</v>
      </c>
      <c r="I31" s="369">
        <v>2954</v>
      </c>
      <c r="J31" s="369">
        <v>3018</v>
      </c>
      <c r="K31" s="369">
        <v>3455</v>
      </c>
      <c r="L31" s="369">
        <v>4448</v>
      </c>
      <c r="M31" s="369"/>
      <c r="N31" s="373" t="s">
        <v>76</v>
      </c>
      <c r="O31" s="373"/>
      <c r="P31" s="373"/>
      <c r="Q31" s="373"/>
      <c r="R31" s="369"/>
      <c r="S31" s="367"/>
      <c r="T31" s="368"/>
    </row>
    <row r="32" spans="2:22" s="358" customFormat="1" ht="32.1" customHeight="1">
      <c r="B32" s="280" t="s">
        <v>77</v>
      </c>
      <c r="C32" s="280"/>
      <c r="D32" s="280"/>
      <c r="E32" s="280"/>
      <c r="F32" s="369">
        <v>6205.0056474166704</v>
      </c>
      <c r="G32" s="369">
        <v>6265.0265245833325</v>
      </c>
      <c r="H32" s="369">
        <v>6289.0429115833322</v>
      </c>
      <c r="I32" s="369">
        <f>+I28-SUM(I29:I31)</f>
        <v>9849.1954141453862</v>
      </c>
      <c r="J32" s="369">
        <f>+J28-SUM(J29:J31)</f>
        <v>11130.112979162786</v>
      </c>
      <c r="K32" s="369">
        <v>5965</v>
      </c>
      <c r="L32" s="369">
        <f>+L28-SUM(L29:L31)</f>
        <v>5298</v>
      </c>
      <c r="M32" s="369"/>
      <c r="N32" s="373" t="s">
        <v>78</v>
      </c>
      <c r="O32" s="373"/>
      <c r="P32" s="373"/>
      <c r="Q32" s="373"/>
      <c r="R32" s="369"/>
      <c r="S32" s="367"/>
      <c r="T32" s="368"/>
    </row>
    <row r="33" spans="2:22" s="358" customFormat="1" ht="32.1" customHeight="1">
      <c r="B33" s="286"/>
      <c r="C33" s="286"/>
      <c r="D33" s="286"/>
      <c r="E33" s="286"/>
      <c r="F33" s="362"/>
      <c r="G33" s="362"/>
      <c r="H33" s="362"/>
      <c r="I33" s="362"/>
      <c r="J33" s="362"/>
      <c r="K33" s="362"/>
      <c r="L33" s="362"/>
      <c r="M33" s="362"/>
      <c r="N33" s="372"/>
      <c r="O33" s="372"/>
      <c r="P33" s="372"/>
      <c r="Q33" s="372"/>
      <c r="R33" s="369"/>
      <c r="S33" s="367"/>
      <c r="T33" s="368"/>
    </row>
    <row r="34" spans="2:22" s="358" customFormat="1" ht="35.1" customHeight="1">
      <c r="B34" s="272" t="s">
        <v>79</v>
      </c>
      <c r="C34" s="273"/>
      <c r="D34" s="273"/>
      <c r="E34" s="273"/>
      <c r="F34" s="366">
        <f t="shared" ref="F34" si="10">SUM(F35:F37)</f>
        <v>38392.70462438243</v>
      </c>
      <c r="G34" s="366">
        <f t="shared" ref="G34:H34" si="11">SUM(G35:G37)</f>
        <v>38641.213099666529</v>
      </c>
      <c r="H34" s="366">
        <f t="shared" si="11"/>
        <v>39536.779882666677</v>
      </c>
      <c r="I34" s="366">
        <v>49330.523063181259</v>
      </c>
      <c r="J34" s="366">
        <v>52315.179108921475</v>
      </c>
      <c r="K34" s="366">
        <f t="shared" ref="K34" si="12">SUM(K35:K37)</f>
        <v>53592</v>
      </c>
      <c r="L34" s="366">
        <v>54023</v>
      </c>
      <c r="M34" s="366"/>
      <c r="N34" s="360" t="s">
        <v>79</v>
      </c>
      <c r="O34" s="360"/>
      <c r="P34" s="360"/>
      <c r="Q34" s="360"/>
      <c r="R34" s="359"/>
      <c r="S34" s="367"/>
      <c r="T34" s="368"/>
    </row>
    <row r="35" spans="2:22" s="358" customFormat="1" ht="32.1" customHeight="1">
      <c r="B35" s="280" t="s">
        <v>80</v>
      </c>
      <c r="C35" s="280"/>
      <c r="D35" s="280"/>
      <c r="E35" s="280"/>
      <c r="F35" s="369">
        <v>7238.5582137724296</v>
      </c>
      <c r="G35" s="369">
        <v>7291.9894196666701</v>
      </c>
      <c r="H35" s="369">
        <v>7312.5589196666697</v>
      </c>
      <c r="I35" s="369">
        <v>7527</v>
      </c>
      <c r="J35" s="369">
        <v>7626</v>
      </c>
      <c r="K35" s="369">
        <v>7374</v>
      </c>
      <c r="L35" s="369">
        <v>10371</v>
      </c>
      <c r="M35" s="369"/>
      <c r="N35" s="373" t="s">
        <v>80</v>
      </c>
      <c r="O35" s="373"/>
      <c r="P35" s="373"/>
      <c r="Q35" s="373"/>
      <c r="R35" s="369"/>
      <c r="S35" s="367"/>
      <c r="T35" s="368"/>
    </row>
    <row r="36" spans="2:22" s="358" customFormat="1" ht="32.1" customHeight="1">
      <c r="B36" s="280" t="s">
        <v>81</v>
      </c>
      <c r="C36" s="280"/>
      <c r="D36" s="280"/>
      <c r="E36" s="280"/>
      <c r="F36" s="369">
        <v>4812.4884606100004</v>
      </c>
      <c r="G36" s="369">
        <v>4824</v>
      </c>
      <c r="H36" s="369">
        <v>4830</v>
      </c>
      <c r="I36" s="369">
        <v>5427</v>
      </c>
      <c r="J36" s="369">
        <v>5449</v>
      </c>
      <c r="K36" s="369">
        <v>5599</v>
      </c>
      <c r="L36" s="369">
        <v>5863</v>
      </c>
      <c r="M36" s="369"/>
      <c r="N36" s="373" t="s">
        <v>81</v>
      </c>
      <c r="O36" s="373"/>
      <c r="P36" s="373"/>
      <c r="Q36" s="373"/>
      <c r="R36" s="369"/>
      <c r="S36" s="367"/>
      <c r="T36" s="368"/>
      <c r="V36" s="362"/>
    </row>
    <row r="37" spans="2:22" s="358" customFormat="1" ht="32.1" customHeight="1">
      <c r="B37" s="280" t="s">
        <v>82</v>
      </c>
      <c r="C37" s="280"/>
      <c r="D37" s="280"/>
      <c r="E37" s="280"/>
      <c r="F37" s="369">
        <v>26341.657950000001</v>
      </c>
      <c r="G37" s="369">
        <v>26525.223679999857</v>
      </c>
      <c r="H37" s="369">
        <v>27394.220963000007</v>
      </c>
      <c r="I37" s="369">
        <f>+I34-SUM(I35:I36)</f>
        <v>36376.523063181259</v>
      </c>
      <c r="J37" s="369">
        <f>+J34-SUM(J35:J36)</f>
        <v>39240.179108921475</v>
      </c>
      <c r="K37" s="369">
        <v>40619</v>
      </c>
      <c r="L37" s="369">
        <f>+L34-SUM(L35:L36)</f>
        <v>37789</v>
      </c>
      <c r="M37" s="369"/>
      <c r="N37" s="373" t="s">
        <v>83</v>
      </c>
      <c r="O37" s="373"/>
      <c r="P37" s="373"/>
      <c r="Q37" s="373"/>
      <c r="R37" s="369"/>
      <c r="S37" s="367"/>
      <c r="T37" s="368"/>
      <c r="U37" s="362"/>
      <c r="V37" s="374"/>
    </row>
    <row r="38" spans="2:22" s="358" customFormat="1" ht="32.1" customHeight="1">
      <c r="B38" s="286"/>
      <c r="C38" s="286"/>
      <c r="D38" s="286"/>
      <c r="E38" s="286"/>
      <c r="F38" s="362"/>
      <c r="G38" s="362"/>
      <c r="H38" s="362"/>
      <c r="I38" s="362"/>
      <c r="J38" s="362"/>
      <c r="K38" s="362"/>
      <c r="L38" s="362"/>
      <c r="M38" s="362"/>
      <c r="N38" s="372"/>
      <c r="O38" s="372"/>
      <c r="P38" s="372"/>
      <c r="Q38" s="372"/>
      <c r="R38" s="369"/>
      <c r="S38" s="367"/>
      <c r="T38" s="368"/>
      <c r="U38" s="362"/>
      <c r="V38" s="362"/>
    </row>
    <row r="39" spans="2:22" s="358" customFormat="1" ht="35.1" customHeight="1">
      <c r="B39" s="272" t="s">
        <v>84</v>
      </c>
      <c r="C39" s="273"/>
      <c r="D39" s="273"/>
      <c r="E39" s="273"/>
      <c r="F39" s="366">
        <f t="shared" ref="F39" si="13">SUM(F40:F43)</f>
        <v>6939.0550644682808</v>
      </c>
      <c r="G39" s="366">
        <f t="shared" ref="G39:H39" si="14">SUM(G40:G43)</f>
        <v>7009.2805900836665</v>
      </c>
      <c r="H39" s="366">
        <f t="shared" si="14"/>
        <v>7356.926303667</v>
      </c>
      <c r="I39" s="366">
        <v>4356.142893476971</v>
      </c>
      <c r="J39" s="366">
        <v>4985.6937163283119</v>
      </c>
      <c r="K39" s="366">
        <f t="shared" ref="K39" si="15">SUM(K40:K43)</f>
        <v>1489</v>
      </c>
      <c r="L39" s="366">
        <v>4664</v>
      </c>
      <c r="M39" s="366"/>
      <c r="N39" s="360" t="s">
        <v>85</v>
      </c>
      <c r="O39" s="360"/>
      <c r="P39" s="360"/>
      <c r="Q39" s="360"/>
      <c r="R39" s="359"/>
      <c r="S39" s="367"/>
      <c r="T39" s="368"/>
    </row>
    <row r="40" spans="2:22" s="358" customFormat="1" ht="32.1" customHeight="1">
      <c r="B40" s="280" t="s">
        <v>86</v>
      </c>
      <c r="C40" s="280"/>
      <c r="D40" s="280"/>
      <c r="E40" s="280"/>
      <c r="F40" s="369">
        <v>3593.8804936669999</v>
      </c>
      <c r="G40" s="369">
        <v>3610.678553667</v>
      </c>
      <c r="H40" s="369">
        <v>3613.678553667</v>
      </c>
      <c r="I40" s="369">
        <v>3249</v>
      </c>
      <c r="J40" s="369">
        <v>3813</v>
      </c>
      <c r="K40" s="369">
        <v>251</v>
      </c>
      <c r="L40" s="369">
        <v>323</v>
      </c>
      <c r="M40" s="369"/>
      <c r="N40" s="373" t="s">
        <v>87</v>
      </c>
      <c r="O40" s="373"/>
      <c r="P40" s="373"/>
      <c r="Q40" s="373"/>
      <c r="R40" s="369"/>
      <c r="S40" s="367"/>
      <c r="T40" s="368"/>
    </row>
    <row r="41" spans="2:22" s="358" customFormat="1" ht="32.1" customHeight="1">
      <c r="B41" s="280" t="s">
        <v>88</v>
      </c>
      <c r="C41" s="280"/>
      <c r="D41" s="280"/>
      <c r="E41" s="280"/>
      <c r="F41" s="369">
        <v>441.76513</v>
      </c>
      <c r="G41" s="369">
        <v>446.60599999999999</v>
      </c>
      <c r="H41" s="369">
        <v>575</v>
      </c>
      <c r="I41" s="369">
        <v>436</v>
      </c>
      <c r="J41" s="369">
        <v>440</v>
      </c>
      <c r="K41" s="369">
        <v>468</v>
      </c>
      <c r="L41" s="369">
        <v>549</v>
      </c>
      <c r="M41" s="369"/>
      <c r="N41" s="373" t="s">
        <v>89</v>
      </c>
      <c r="O41" s="373"/>
      <c r="P41" s="373"/>
      <c r="Q41" s="373"/>
      <c r="R41" s="369"/>
      <c r="S41" s="367"/>
      <c r="T41" s="368"/>
    </row>
    <row r="42" spans="2:22" s="358" customFormat="1" ht="32.1" customHeight="1">
      <c r="B42" s="280" t="s">
        <v>90</v>
      </c>
      <c r="C42" s="280"/>
      <c r="D42" s="280"/>
      <c r="E42" s="280"/>
      <c r="F42" s="369">
        <v>116.14184</v>
      </c>
      <c r="G42" s="369">
        <v>122.24775000000001</v>
      </c>
      <c r="H42" s="369">
        <v>141.24775</v>
      </c>
      <c r="I42" s="369">
        <v>129</v>
      </c>
      <c r="J42" s="369">
        <v>129</v>
      </c>
      <c r="K42" s="369">
        <v>426</v>
      </c>
      <c r="L42" s="369">
        <v>976</v>
      </c>
      <c r="M42" s="369"/>
      <c r="N42" s="373" t="s">
        <v>90</v>
      </c>
      <c r="O42" s="373"/>
      <c r="P42" s="373"/>
      <c r="Q42" s="373"/>
      <c r="R42" s="369"/>
      <c r="S42" s="367"/>
      <c r="T42" s="368"/>
      <c r="U42" s="362"/>
      <c r="V42" s="362"/>
    </row>
    <row r="43" spans="2:22" s="358" customFormat="1" ht="32.1" customHeight="1">
      <c r="B43" s="280" t="s">
        <v>91</v>
      </c>
      <c r="C43" s="280"/>
      <c r="D43" s="280"/>
      <c r="E43" s="280"/>
      <c r="F43" s="369">
        <v>2787.26760080128</v>
      </c>
      <c r="G43" s="369">
        <v>2829.7482864166664</v>
      </c>
      <c r="H43" s="369">
        <v>3027</v>
      </c>
      <c r="I43" s="369">
        <f>+I39-SUM(I40:I42)</f>
        <v>542.14289347697104</v>
      </c>
      <c r="J43" s="369">
        <f>+J39-SUM(J40:J42)</f>
        <v>603.69371632831189</v>
      </c>
      <c r="K43" s="369">
        <v>344</v>
      </c>
      <c r="L43" s="369">
        <f>+L39-SUM(L40:L42)</f>
        <v>2816</v>
      </c>
      <c r="M43" s="369"/>
      <c r="N43" s="373" t="s">
        <v>92</v>
      </c>
      <c r="O43" s="373"/>
      <c r="P43" s="373"/>
      <c r="Q43" s="373"/>
      <c r="R43" s="369"/>
      <c r="S43" s="367"/>
      <c r="T43" s="368"/>
      <c r="U43" s="362"/>
    </row>
    <row r="44" spans="2:22" s="381" customFormat="1" ht="32.1" customHeight="1">
      <c r="B44" s="293"/>
      <c r="C44" s="293"/>
      <c r="D44" s="293"/>
      <c r="E44" s="293"/>
      <c r="F44" s="375"/>
      <c r="G44" s="375"/>
      <c r="H44" s="375"/>
      <c r="I44" s="376"/>
      <c r="J44" s="375"/>
      <c r="K44" s="375"/>
      <c r="L44" s="375"/>
      <c r="M44" s="375"/>
      <c r="N44" s="377"/>
      <c r="O44" s="377"/>
      <c r="P44" s="377"/>
      <c r="Q44" s="377"/>
      <c r="R44" s="378"/>
      <c r="S44" s="379"/>
      <c r="T44" s="380"/>
    </row>
    <row r="45" spans="2:22" s="386" customFormat="1" ht="32.1" customHeight="1">
      <c r="B45" s="299"/>
      <c r="C45" s="299"/>
      <c r="D45" s="299"/>
      <c r="E45" s="299"/>
      <c r="F45" s="382"/>
      <c r="G45" s="382"/>
      <c r="H45" s="382"/>
      <c r="I45" s="383"/>
      <c r="J45" s="382"/>
      <c r="K45" s="382"/>
      <c r="L45" s="382"/>
      <c r="M45" s="382"/>
      <c r="N45" s="384"/>
      <c r="O45" s="384"/>
      <c r="P45" s="384"/>
      <c r="Q45" s="384"/>
      <c r="R45" s="385"/>
    </row>
    <row r="46" spans="2:22" s="358" customFormat="1" ht="35.1" customHeight="1">
      <c r="B46" s="272" t="s">
        <v>93</v>
      </c>
      <c r="C46" s="272"/>
      <c r="D46" s="272"/>
      <c r="E46" s="272"/>
      <c r="F46" s="366">
        <v>229549.693022853</v>
      </c>
      <c r="G46" s="366">
        <v>225596.75510409841</v>
      </c>
      <c r="H46" s="366">
        <v>229462.91259600816</v>
      </c>
      <c r="I46" s="366">
        <v>271933</v>
      </c>
      <c r="J46" s="366">
        <v>284220</v>
      </c>
      <c r="K46" s="366">
        <v>293897</v>
      </c>
      <c r="L46" s="366">
        <v>240874</v>
      </c>
      <c r="M46" s="366"/>
      <c r="N46" s="360" t="s">
        <v>93</v>
      </c>
      <c r="O46" s="360"/>
      <c r="P46" s="360"/>
      <c r="Q46" s="360"/>
      <c r="R46" s="359"/>
      <c r="S46" s="340"/>
    </row>
    <row r="47" spans="2:22" s="358" customFormat="1" ht="35.1" customHeight="1">
      <c r="B47" s="272" t="s">
        <v>103</v>
      </c>
      <c r="C47" s="272"/>
      <c r="D47" s="272"/>
      <c r="E47" s="272"/>
      <c r="F47" s="366">
        <v>21074.6537185743</v>
      </c>
      <c r="G47" s="366">
        <v>21588.306132324302</v>
      </c>
      <c r="H47" s="366">
        <v>21938.300747324301</v>
      </c>
      <c r="I47" s="366">
        <v>8783.6142074608997</v>
      </c>
      <c r="J47" s="366">
        <v>10042.592304139722</v>
      </c>
      <c r="K47" s="366">
        <v>12262</v>
      </c>
      <c r="L47" s="366">
        <v>10557</v>
      </c>
      <c r="M47" s="366"/>
      <c r="N47" s="360" t="s">
        <v>103</v>
      </c>
      <c r="O47" s="360"/>
      <c r="P47" s="360"/>
      <c r="Q47" s="360"/>
      <c r="R47" s="359"/>
      <c r="S47" s="340"/>
    </row>
    <row r="48" spans="2:22" s="381" customFormat="1" ht="32.1" customHeight="1">
      <c r="B48" s="332"/>
      <c r="C48" s="332"/>
      <c r="D48" s="332"/>
      <c r="E48" s="332"/>
      <c r="F48" s="306"/>
      <c r="G48" s="387"/>
      <c r="H48" s="387"/>
      <c r="I48" s="387"/>
      <c r="J48" s="387"/>
      <c r="K48" s="386"/>
      <c r="L48" s="386"/>
      <c r="M48" s="387"/>
      <c r="N48" s="388"/>
      <c r="O48" s="388"/>
      <c r="P48" s="388"/>
      <c r="Q48" s="388"/>
      <c r="R48" s="378"/>
    </row>
    <row r="49" spans="1:18" s="249" customFormat="1" ht="20.100000000000001" customHeight="1">
      <c r="E49" s="310"/>
      <c r="F49" s="310"/>
      <c r="G49" s="310"/>
      <c r="H49" s="310"/>
      <c r="I49" s="310"/>
      <c r="J49" s="310"/>
      <c r="K49" s="309"/>
      <c r="L49" s="309"/>
      <c r="M49" s="310"/>
      <c r="N49" s="312"/>
      <c r="O49" s="312"/>
      <c r="P49" s="312"/>
      <c r="Q49" s="312"/>
      <c r="R49" s="310"/>
    </row>
    <row r="50" spans="1:18" s="249" customFormat="1" ht="20.100000000000001" customHeight="1">
      <c r="I50" s="313" t="s">
        <v>96</v>
      </c>
      <c r="J50" s="314" t="s">
        <v>97</v>
      </c>
      <c r="K50" s="314"/>
      <c r="M50" s="283"/>
      <c r="N50" s="314"/>
      <c r="O50" s="314"/>
      <c r="P50" s="283"/>
      <c r="Q50" s="314"/>
    </row>
    <row r="51" spans="1:18" s="249" customFormat="1" ht="20.100000000000001" customHeight="1">
      <c r="I51" s="313"/>
      <c r="J51" s="314"/>
      <c r="K51" s="314"/>
      <c r="M51" s="283"/>
      <c r="N51" s="314"/>
      <c r="O51" s="314"/>
      <c r="P51" s="283"/>
      <c r="Q51" s="314"/>
    </row>
    <row r="52" spans="1:18" s="232" customFormat="1" ht="20.100000000000001" customHeight="1">
      <c r="I52" s="249"/>
      <c r="J52" s="249"/>
      <c r="K52" s="249"/>
      <c r="L52" s="249"/>
      <c r="M52" s="283"/>
      <c r="N52" s="314"/>
      <c r="O52" s="314"/>
      <c r="P52" s="249"/>
      <c r="Q52" s="249"/>
      <c r="R52" s="249"/>
    </row>
    <row r="53" spans="1:18" s="358" customFormat="1" ht="15.75" customHeight="1">
      <c r="N53" s="389"/>
      <c r="O53" s="389"/>
      <c r="P53" s="389"/>
    </row>
    <row r="54" spans="1:18" s="358" customFormat="1" ht="18">
      <c r="N54" s="390"/>
      <c r="O54" s="391"/>
      <c r="P54" s="391"/>
    </row>
    <row r="55" spans="1:18" s="358" customFormat="1" ht="15.75" customHeight="1">
      <c r="A55" s="392"/>
      <c r="B55" s="392"/>
      <c r="C55" s="392"/>
      <c r="D55" s="392"/>
      <c r="E55" s="392"/>
      <c r="F55" s="392"/>
      <c r="G55" s="392"/>
      <c r="H55" s="392"/>
      <c r="I55" s="392"/>
      <c r="J55" s="392"/>
      <c r="K55" s="392"/>
      <c r="L55" s="392"/>
      <c r="M55" s="392"/>
      <c r="N55" s="392"/>
      <c r="O55" s="392"/>
      <c r="P55" s="392"/>
      <c r="Q55" s="392"/>
    </row>
  </sheetData>
  <mergeCells count="89">
    <mergeCell ref="B48:E48"/>
    <mergeCell ref="N48:Q48"/>
    <mergeCell ref="N53:P53"/>
    <mergeCell ref="A55:Q55"/>
    <mergeCell ref="B45:E45"/>
    <mergeCell ref="N45:Q45"/>
    <mergeCell ref="B46:E46"/>
    <mergeCell ref="N46:Q46"/>
    <mergeCell ref="B47:E47"/>
    <mergeCell ref="N47:Q47"/>
    <mergeCell ref="B42:E42"/>
    <mergeCell ref="N42:Q42"/>
    <mergeCell ref="B43:E43"/>
    <mergeCell ref="N43:Q43"/>
    <mergeCell ref="B44:E44"/>
    <mergeCell ref="N44:Q44"/>
    <mergeCell ref="B39:E39"/>
    <mergeCell ref="N39:Q39"/>
    <mergeCell ref="B40:E40"/>
    <mergeCell ref="N40:Q40"/>
    <mergeCell ref="B41:E41"/>
    <mergeCell ref="N41:Q41"/>
    <mergeCell ref="B36:E36"/>
    <mergeCell ref="N36:Q36"/>
    <mergeCell ref="B37:E37"/>
    <mergeCell ref="N37:Q37"/>
    <mergeCell ref="B38:E38"/>
    <mergeCell ref="N38:Q38"/>
    <mergeCell ref="B33:E33"/>
    <mergeCell ref="N33:Q33"/>
    <mergeCell ref="B34:E34"/>
    <mergeCell ref="N34:Q34"/>
    <mergeCell ref="B35:E35"/>
    <mergeCell ref="N35:Q35"/>
    <mergeCell ref="B30:E30"/>
    <mergeCell ref="N30:Q30"/>
    <mergeCell ref="B31:E31"/>
    <mergeCell ref="N31:Q31"/>
    <mergeCell ref="B32:E32"/>
    <mergeCell ref="N32:Q32"/>
    <mergeCell ref="B27:E27"/>
    <mergeCell ref="N27:Q27"/>
    <mergeCell ref="B28:E28"/>
    <mergeCell ref="N28:Q28"/>
    <mergeCell ref="B29:E29"/>
    <mergeCell ref="N29:Q29"/>
    <mergeCell ref="B24:E24"/>
    <mergeCell ref="N24:Q24"/>
    <mergeCell ref="B25:E25"/>
    <mergeCell ref="N25:Q25"/>
    <mergeCell ref="B26:E26"/>
    <mergeCell ref="N26:Q26"/>
    <mergeCell ref="B21:E21"/>
    <mergeCell ref="N21:Q21"/>
    <mergeCell ref="B22:E22"/>
    <mergeCell ref="N22:Q22"/>
    <mergeCell ref="B23:E23"/>
    <mergeCell ref="N23:Q23"/>
    <mergeCell ref="B18:E18"/>
    <mergeCell ref="N18:Q18"/>
    <mergeCell ref="B19:E19"/>
    <mergeCell ref="N19:Q19"/>
    <mergeCell ref="B20:E20"/>
    <mergeCell ref="N20:Q20"/>
    <mergeCell ref="B15:E15"/>
    <mergeCell ref="N15:Q15"/>
    <mergeCell ref="B16:E16"/>
    <mergeCell ref="N16:Q16"/>
    <mergeCell ref="B17:E17"/>
    <mergeCell ref="N17:Q17"/>
    <mergeCell ref="B12:E12"/>
    <mergeCell ref="N12:Q12"/>
    <mergeCell ref="B13:E13"/>
    <mergeCell ref="N13:Q13"/>
    <mergeCell ref="B14:E14"/>
    <mergeCell ref="N14:Q14"/>
    <mergeCell ref="B9:E9"/>
    <mergeCell ref="N9:Q9"/>
    <mergeCell ref="B10:E10"/>
    <mergeCell ref="N10:Q10"/>
    <mergeCell ref="B11:E11"/>
    <mergeCell ref="N11:Q11"/>
    <mergeCell ref="N2:Q2"/>
    <mergeCell ref="A3:Q3"/>
    <mergeCell ref="E5:Q5"/>
    <mergeCell ref="B7:E7"/>
    <mergeCell ref="N7:Q7"/>
    <mergeCell ref="B8:E8"/>
    <mergeCell ref="N8:Q8"/>
  </mergeCells>
  <printOptions horizontalCentered="1"/>
  <pageMargins left="0.51181102362204722" right="0.51181102362204722" top="0.23622047244094491" bottom="0" header="0.19685039370078741" footer="0"/>
  <pageSetup paperSize="9" scale="44" firstPageNumber="22" orientation="portrait" useFirstPageNumber="1" r:id="rId1"/>
  <rowBreaks count="1" manualBreakCount="1">
    <brk id="51" min="4" max="1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D45F5-1212-46D8-8703-8BCBE14C3C56}">
  <dimension ref="A1:AI54"/>
  <sheetViews>
    <sheetView view="pageBreakPreview" zoomScale="60" zoomScaleNormal="70" workbookViewId="0">
      <pane ySplit="8" topLeftCell="A9" activePane="bottomLeft" state="frozen"/>
      <selection activeCell="F38" sqref="F38"/>
      <selection pane="bottomLeft" activeCell="F38" sqref="F38"/>
    </sheetView>
  </sheetViews>
  <sheetFormatPr defaultColWidth="9.109375" defaultRowHeight="13.8"/>
  <cols>
    <col min="1" max="1" width="1.6640625" style="393" customWidth="1"/>
    <col min="2" max="4" width="6.6640625" style="393" customWidth="1"/>
    <col min="5" max="5" width="15.5546875" style="393" customWidth="1"/>
    <col min="6" max="6" width="13.6640625" style="393" customWidth="1"/>
    <col min="7" max="12" width="16.6640625" style="393" customWidth="1"/>
    <col min="13" max="13" width="5.6640625" style="393" customWidth="1"/>
    <col min="14" max="14" width="6.6640625" style="394" customWidth="1"/>
    <col min="15" max="15" width="7.6640625" style="394" customWidth="1"/>
    <col min="16" max="16" width="1.6640625" style="394" customWidth="1"/>
    <col min="17" max="17" width="29.88671875" style="393" customWidth="1"/>
    <col min="18" max="18" width="5.6640625" style="393" customWidth="1"/>
    <col min="19" max="19" width="25.44140625" style="393" customWidth="1"/>
    <col min="20" max="20" width="27.109375" style="393" bestFit="1" customWidth="1"/>
    <col min="21" max="21" width="20.109375" style="395" customWidth="1"/>
    <col min="22" max="22" width="20.109375" style="393" customWidth="1"/>
    <col min="23" max="16384" width="9.109375" style="393"/>
  </cols>
  <sheetData>
    <row r="1" spans="1:35" ht="30" customHeight="1"/>
    <row r="2" spans="1:35" s="242" customFormat="1" ht="20.100000000000001" customHeight="1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396"/>
      <c r="O2" s="236"/>
      <c r="P2" s="237"/>
      <c r="Q2" s="397"/>
      <c r="R2" s="235"/>
      <c r="S2" s="239"/>
      <c r="T2" s="238"/>
      <c r="U2" s="398"/>
      <c r="V2" s="399"/>
      <c r="W2" s="236"/>
      <c r="X2" s="240"/>
      <c r="Y2" s="241"/>
      <c r="Z2" s="238"/>
      <c r="AA2" s="238"/>
      <c r="AB2" s="238"/>
      <c r="AC2" s="238"/>
      <c r="AD2" s="238"/>
      <c r="AE2" s="238"/>
      <c r="AF2" s="238"/>
      <c r="AG2" s="238"/>
      <c r="AH2" s="238"/>
      <c r="AI2" s="238"/>
    </row>
    <row r="3" spans="1:35" s="407" customFormat="1" ht="45.6" customHeight="1">
      <c r="A3" s="400"/>
      <c r="B3" s="243" t="s">
        <v>99</v>
      </c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401"/>
      <c r="S3" s="402"/>
      <c r="T3" s="403"/>
      <c r="U3" s="404"/>
      <c r="V3" s="403"/>
      <c r="W3" s="405"/>
      <c r="X3" s="240"/>
      <c r="Y3" s="241"/>
      <c r="Z3" s="403"/>
      <c r="AA3" s="403"/>
      <c r="AB3" s="403"/>
      <c r="AC3" s="403"/>
      <c r="AD3" s="406"/>
      <c r="AE3" s="406"/>
      <c r="AF3" s="406"/>
      <c r="AG3" s="406"/>
      <c r="AH3" s="406"/>
      <c r="AI3" s="406"/>
    </row>
    <row r="4" spans="1:35" ht="20.100000000000001" customHeight="1">
      <c r="A4" s="408"/>
      <c r="B4" s="408"/>
      <c r="C4" s="408"/>
      <c r="D4" s="408"/>
      <c r="E4" s="409"/>
      <c r="F4" s="409"/>
      <c r="G4" s="409"/>
      <c r="H4" s="409"/>
      <c r="I4" s="409"/>
      <c r="J4" s="409"/>
      <c r="K4" s="409"/>
      <c r="L4" s="409"/>
      <c r="M4" s="409"/>
      <c r="N4" s="408"/>
      <c r="O4" s="408"/>
      <c r="P4" s="408"/>
      <c r="Q4" s="408"/>
      <c r="R4" s="410"/>
    </row>
    <row r="5" spans="1:35" s="262" customFormat="1" ht="37.5" customHeight="1">
      <c r="B5" s="257"/>
      <c r="C5" s="257"/>
      <c r="D5" s="257"/>
      <c r="E5" s="258" t="s">
        <v>104</v>
      </c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59"/>
      <c r="S5" s="317"/>
      <c r="T5" s="318"/>
      <c r="U5" s="411"/>
    </row>
    <row r="6" spans="1:35" s="232" customFormat="1" ht="20.100000000000001" customHeight="1">
      <c r="E6" s="252"/>
      <c r="F6" s="252"/>
      <c r="G6" s="252"/>
      <c r="H6" s="252"/>
      <c r="I6" s="252"/>
      <c r="J6" s="252"/>
      <c r="K6" s="252"/>
      <c r="L6" s="252"/>
      <c r="M6" s="252"/>
      <c r="N6" s="254"/>
      <c r="O6" s="254"/>
      <c r="P6" s="254"/>
      <c r="Q6" s="256"/>
      <c r="R6" s="412"/>
      <c r="S6" s="413"/>
      <c r="T6" s="413"/>
      <c r="U6" s="414"/>
    </row>
    <row r="7" spans="1:35" s="415" customFormat="1" ht="24.9" customHeight="1">
      <c r="B7" s="266" t="s">
        <v>45</v>
      </c>
      <c r="C7" s="266"/>
      <c r="D7" s="266"/>
      <c r="E7" s="266"/>
      <c r="F7" s="267">
        <v>2017</v>
      </c>
      <c r="G7" s="267">
        <v>2018</v>
      </c>
      <c r="H7" s="267">
        <v>2019</v>
      </c>
      <c r="I7" s="267">
        <v>2020</v>
      </c>
      <c r="J7" s="267">
        <v>2021</v>
      </c>
      <c r="K7" s="267">
        <v>2022</v>
      </c>
      <c r="L7" s="267">
        <v>2023</v>
      </c>
      <c r="M7" s="267"/>
      <c r="N7" s="416" t="s">
        <v>46</v>
      </c>
      <c r="O7" s="416"/>
      <c r="P7" s="416"/>
      <c r="Q7" s="416"/>
      <c r="R7" s="269"/>
      <c r="S7" s="417"/>
      <c r="T7" s="418"/>
      <c r="U7" s="419"/>
    </row>
    <row r="8" spans="1:35" s="420" customFormat="1" ht="35.1" customHeight="1">
      <c r="B8" s="272" t="s">
        <v>4</v>
      </c>
      <c r="C8" s="273"/>
      <c r="D8" s="273"/>
      <c r="E8" s="273"/>
      <c r="F8" s="274">
        <f t="shared" ref="F8" si="0">F10+F23+F28+F34+F39</f>
        <v>22024.90778630559</v>
      </c>
      <c r="G8" s="274">
        <f>G10+G23+G28+G34+G39</f>
        <v>23014.15138539781</v>
      </c>
      <c r="H8" s="274">
        <f>H10+H23+H28+H34+H39</f>
        <v>23847.979463118198</v>
      </c>
      <c r="I8" s="274">
        <v>23577.818812555255</v>
      </c>
      <c r="J8" s="274">
        <v>23977.253296884548</v>
      </c>
      <c r="K8" s="274">
        <f>K10+K23+K28+K34+K39</f>
        <v>25103.807044820143</v>
      </c>
      <c r="L8" s="274">
        <f>+L10+L23+L28+L34+L39</f>
        <v>25513</v>
      </c>
      <c r="M8" s="274"/>
      <c r="N8" s="421" t="s">
        <v>105</v>
      </c>
      <c r="O8" s="422"/>
      <c r="P8" s="422"/>
      <c r="Q8" s="422"/>
      <c r="R8" s="274"/>
      <c r="S8" s="321"/>
      <c r="T8" s="321"/>
      <c r="U8" s="423"/>
    </row>
    <row r="9" spans="1:35" s="249" customFormat="1" ht="32.1" customHeight="1">
      <c r="B9" s="278"/>
      <c r="C9" s="278"/>
      <c r="D9" s="278"/>
      <c r="E9" s="278"/>
      <c r="F9" s="274"/>
      <c r="G9" s="274"/>
      <c r="H9" s="274"/>
      <c r="I9" s="274"/>
      <c r="J9" s="274"/>
      <c r="K9" s="274"/>
      <c r="L9" s="274"/>
      <c r="M9" s="274"/>
      <c r="N9" s="279"/>
      <c r="O9" s="279"/>
      <c r="P9" s="279"/>
      <c r="Q9" s="279"/>
      <c r="R9" s="274"/>
      <c r="S9" s="321"/>
      <c r="T9" s="321"/>
      <c r="U9" s="424"/>
      <c r="V9" s="425"/>
      <c r="W9" s="426"/>
    </row>
    <row r="10" spans="1:35" s="420" customFormat="1" ht="35.1" customHeight="1">
      <c r="B10" s="272" t="s">
        <v>47</v>
      </c>
      <c r="C10" s="273"/>
      <c r="D10" s="273"/>
      <c r="E10" s="273"/>
      <c r="F10" s="323">
        <f t="shared" ref="F10" si="1">SUM(F11:F21)</f>
        <v>13771.595339396812</v>
      </c>
      <c r="G10" s="323">
        <f>SUM(G11:G21)</f>
        <v>14471.6736632423</v>
      </c>
      <c r="H10" s="323">
        <f>SUM(H11:H21)</f>
        <v>14989.954453665041</v>
      </c>
      <c r="I10" s="323">
        <v>15582.97451390772</v>
      </c>
      <c r="J10" s="323">
        <v>15669.08746373334</v>
      </c>
      <c r="K10" s="323">
        <f>SUM(K11:K21)</f>
        <v>16725.027563893538</v>
      </c>
      <c r="L10" s="323">
        <v>19713</v>
      </c>
      <c r="M10" s="323"/>
      <c r="N10" s="421" t="s">
        <v>47</v>
      </c>
      <c r="O10" s="422"/>
      <c r="P10" s="422"/>
      <c r="Q10" s="422"/>
      <c r="R10" s="274"/>
      <c r="S10" s="321"/>
      <c r="T10" s="321"/>
      <c r="U10" s="424"/>
      <c r="V10" s="427"/>
    </row>
    <row r="11" spans="1:35" s="420" customFormat="1" ht="32.1" customHeight="1">
      <c r="B11" s="281" t="s">
        <v>48</v>
      </c>
      <c r="C11" s="281"/>
      <c r="D11" s="281"/>
      <c r="E11" s="281"/>
      <c r="F11" s="285">
        <v>3408.4191129225101</v>
      </c>
      <c r="G11" s="285">
        <v>3567.2520854396398</v>
      </c>
      <c r="H11" s="285">
        <v>3714.3900332629869</v>
      </c>
      <c r="I11" s="285">
        <v>4079.0413039999999</v>
      </c>
      <c r="J11" s="285">
        <v>4214.51854</v>
      </c>
      <c r="K11" s="285">
        <v>1870.6582353524143</v>
      </c>
      <c r="L11" s="285">
        <v>4602</v>
      </c>
      <c r="M11" s="285"/>
      <c r="N11" s="428" t="s">
        <v>48</v>
      </c>
      <c r="O11" s="428"/>
      <c r="P11" s="428"/>
      <c r="Q11" s="428"/>
      <c r="R11" s="274"/>
      <c r="S11" s="321"/>
      <c r="T11" s="321"/>
      <c r="U11" s="424"/>
      <c r="V11" s="427"/>
    </row>
    <row r="12" spans="1:35" s="420" customFormat="1" ht="32.1" customHeight="1">
      <c r="B12" s="281" t="s">
        <v>49</v>
      </c>
      <c r="C12" s="281"/>
      <c r="D12" s="281"/>
      <c r="E12" s="281"/>
      <c r="F12" s="285">
        <v>3953.85374571695</v>
      </c>
      <c r="G12" s="285">
        <v>4168.6436591642696</v>
      </c>
      <c r="H12" s="285">
        <v>4348.2448973894898</v>
      </c>
      <c r="I12" s="285">
        <v>4060.349827</v>
      </c>
      <c r="J12" s="285">
        <v>4271.4515590000001</v>
      </c>
      <c r="K12" s="285">
        <v>5124.8922497811236</v>
      </c>
      <c r="L12" s="285">
        <v>2021</v>
      </c>
      <c r="M12" s="285"/>
      <c r="N12" s="428" t="s">
        <v>50</v>
      </c>
      <c r="O12" s="428"/>
      <c r="P12" s="428"/>
      <c r="Q12" s="428"/>
      <c r="R12" s="274"/>
      <c r="S12" s="321"/>
      <c r="T12" s="321"/>
      <c r="U12" s="429"/>
      <c r="V12" s="427"/>
    </row>
    <row r="13" spans="1:35" s="420" customFormat="1" ht="32.1" customHeight="1">
      <c r="B13" s="281" t="s">
        <v>51</v>
      </c>
      <c r="C13" s="281"/>
      <c r="D13" s="281"/>
      <c r="E13" s="281"/>
      <c r="F13" s="285">
        <v>1681.9089159189</v>
      </c>
      <c r="G13" s="285">
        <v>1736.5404456742472</v>
      </c>
      <c r="H13" s="285">
        <v>1749.7487830785842</v>
      </c>
      <c r="I13" s="285">
        <v>1421.0019589999999</v>
      </c>
      <c r="J13" s="285">
        <v>1456.4341280000001</v>
      </c>
      <c r="K13" s="285">
        <v>1794.4173917194648</v>
      </c>
      <c r="L13" s="285">
        <v>1260</v>
      </c>
      <c r="M13" s="285"/>
      <c r="N13" s="428" t="s">
        <v>51</v>
      </c>
      <c r="O13" s="428"/>
      <c r="P13" s="428"/>
      <c r="Q13" s="428"/>
      <c r="R13" s="274"/>
      <c r="S13" s="321"/>
      <c r="T13" s="321"/>
      <c r="U13" s="424"/>
      <c r="V13" s="427"/>
    </row>
    <row r="14" spans="1:35" s="420" customFormat="1" ht="32.1" customHeight="1">
      <c r="B14" s="281" t="s">
        <v>52</v>
      </c>
      <c r="C14" s="281"/>
      <c r="D14" s="281"/>
      <c r="E14" s="281"/>
      <c r="F14" s="285">
        <v>426.39540156401802</v>
      </c>
      <c r="G14" s="285">
        <v>452.24182434058298</v>
      </c>
      <c r="H14" s="285">
        <v>465.5116574047052</v>
      </c>
      <c r="I14" s="285">
        <v>463.02287100000001</v>
      </c>
      <c r="J14" s="285">
        <v>450.15424300000001</v>
      </c>
      <c r="K14" s="285">
        <v>1218.5186502657834</v>
      </c>
      <c r="L14" s="285">
        <v>1802</v>
      </c>
      <c r="M14" s="285"/>
      <c r="N14" s="428" t="s">
        <v>52</v>
      </c>
      <c r="O14" s="428"/>
      <c r="P14" s="428"/>
      <c r="Q14" s="428"/>
      <c r="R14" s="274"/>
      <c r="S14" s="321"/>
      <c r="T14" s="321"/>
      <c r="U14" s="424"/>
      <c r="V14" s="427"/>
    </row>
    <row r="15" spans="1:35" s="420" customFormat="1" ht="32.1" customHeight="1">
      <c r="B15" s="281" t="s">
        <v>53</v>
      </c>
      <c r="C15" s="281"/>
      <c r="D15" s="281"/>
      <c r="E15" s="281"/>
      <c r="F15" s="285">
        <v>951.01651079028704</v>
      </c>
      <c r="G15" s="285">
        <v>1050.4176086706173</v>
      </c>
      <c r="H15" s="285">
        <v>1081.5466214395808</v>
      </c>
      <c r="I15" s="285">
        <v>1433.289336</v>
      </c>
      <c r="J15" s="285">
        <v>1164.4900929999999</v>
      </c>
      <c r="K15" s="285">
        <v>1148.5734225235208</v>
      </c>
      <c r="L15" s="285">
        <v>1625</v>
      </c>
      <c r="M15" s="285"/>
      <c r="N15" s="428" t="s">
        <v>53</v>
      </c>
      <c r="O15" s="428"/>
      <c r="P15" s="428"/>
      <c r="Q15" s="428"/>
      <c r="R15" s="274"/>
      <c r="S15" s="321"/>
      <c r="T15" s="321"/>
      <c r="U15" s="429"/>
      <c r="V15" s="427"/>
    </row>
    <row r="16" spans="1:35" s="420" customFormat="1" ht="32.1" customHeight="1">
      <c r="B16" s="281" t="s">
        <v>54</v>
      </c>
      <c r="C16" s="281"/>
      <c r="D16" s="281"/>
      <c r="E16" s="281"/>
      <c r="F16" s="285">
        <v>1092.1395013010999</v>
      </c>
      <c r="G16" s="285">
        <v>1137.46388004238</v>
      </c>
      <c r="H16" s="285">
        <v>1191.28298214813</v>
      </c>
      <c r="I16" s="285">
        <v>1189.1741649999999</v>
      </c>
      <c r="J16" s="285">
        <v>1178.880656</v>
      </c>
      <c r="K16" s="285">
        <v>2653.2589822446589</v>
      </c>
      <c r="L16" s="285">
        <v>3879</v>
      </c>
      <c r="M16" s="285"/>
      <c r="N16" s="428" t="s">
        <v>54</v>
      </c>
      <c r="O16" s="428"/>
      <c r="P16" s="428"/>
      <c r="Q16" s="428"/>
      <c r="R16" s="274"/>
      <c r="S16" s="321"/>
      <c r="T16" s="321"/>
      <c r="U16" s="429"/>
      <c r="V16" s="427"/>
    </row>
    <row r="17" spans="2:22" s="420" customFormat="1" ht="32.1" customHeight="1">
      <c r="B17" s="281" t="s">
        <v>55</v>
      </c>
      <c r="C17" s="281"/>
      <c r="D17" s="281"/>
      <c r="E17" s="281"/>
      <c r="F17" s="285">
        <v>124.800812024732</v>
      </c>
      <c r="G17" s="285">
        <v>126.23869577788662</v>
      </c>
      <c r="H17" s="285">
        <v>127.61765098104119</v>
      </c>
      <c r="I17" s="285">
        <v>148.26476</v>
      </c>
      <c r="J17" s="285">
        <v>144.568703</v>
      </c>
      <c r="K17" s="285">
        <v>160.61136015700197</v>
      </c>
      <c r="L17" s="285">
        <v>333</v>
      </c>
      <c r="M17" s="285"/>
      <c r="N17" s="428" t="s">
        <v>56</v>
      </c>
      <c r="O17" s="428"/>
      <c r="P17" s="428"/>
      <c r="Q17" s="428"/>
      <c r="R17" s="274"/>
      <c r="S17" s="321"/>
      <c r="T17" s="321"/>
      <c r="U17" s="424"/>
      <c r="V17" s="427"/>
    </row>
    <row r="18" spans="2:22" s="420" customFormat="1" ht="32.1" customHeight="1">
      <c r="B18" s="281" t="s">
        <v>57</v>
      </c>
      <c r="C18" s="281"/>
      <c r="D18" s="281"/>
      <c r="E18" s="281"/>
      <c r="F18" s="285">
        <v>266.96532340427399</v>
      </c>
      <c r="G18" s="285">
        <v>273.46814913177468</v>
      </c>
      <c r="H18" s="285">
        <v>276.97118276028095</v>
      </c>
      <c r="I18" s="285">
        <v>274.22582</v>
      </c>
      <c r="J18" s="285">
        <v>291.41314699999998</v>
      </c>
      <c r="K18" s="285">
        <v>281.47243663182701</v>
      </c>
      <c r="L18" s="285">
        <v>157</v>
      </c>
      <c r="M18" s="285"/>
      <c r="N18" s="428" t="s">
        <v>57</v>
      </c>
      <c r="O18" s="428"/>
      <c r="P18" s="428"/>
      <c r="Q18" s="428"/>
      <c r="R18" s="274"/>
      <c r="S18" s="321"/>
      <c r="T18" s="321"/>
      <c r="U18" s="429"/>
      <c r="V18" s="427"/>
    </row>
    <row r="19" spans="2:22" s="420" customFormat="1" ht="32.1" customHeight="1">
      <c r="B19" s="281" t="s">
        <v>58</v>
      </c>
      <c r="C19" s="281"/>
      <c r="D19" s="281"/>
      <c r="E19" s="281"/>
      <c r="F19" s="285">
        <v>275.160307150699</v>
      </c>
      <c r="G19" s="285">
        <v>303.53483416375263</v>
      </c>
      <c r="H19" s="285">
        <v>314.05974847757079</v>
      </c>
      <c r="I19" s="285">
        <v>284.57885900000002</v>
      </c>
      <c r="J19" s="285">
        <v>294.169757</v>
      </c>
      <c r="K19" s="285">
        <v>352.82689544196307</v>
      </c>
      <c r="L19" s="285">
        <v>49</v>
      </c>
      <c r="M19" s="285"/>
      <c r="N19" s="428" t="s">
        <v>59</v>
      </c>
      <c r="O19" s="428"/>
      <c r="P19" s="428"/>
      <c r="Q19" s="428"/>
      <c r="R19" s="274"/>
      <c r="S19" s="321"/>
      <c r="T19" s="321"/>
      <c r="U19" s="424"/>
      <c r="V19" s="427"/>
    </row>
    <row r="20" spans="2:22" s="420" customFormat="1" ht="32.1" customHeight="1">
      <c r="B20" s="281" t="s">
        <v>60</v>
      </c>
      <c r="C20" s="281"/>
      <c r="D20" s="281"/>
      <c r="E20" s="281"/>
      <c r="F20" s="285">
        <v>216.872234174688</v>
      </c>
      <c r="G20" s="285">
        <v>221.4135494486795</v>
      </c>
      <c r="H20" s="285">
        <v>224.58089672267062</v>
      </c>
      <c r="I20" s="285">
        <v>271.047234</v>
      </c>
      <c r="J20" s="285">
        <v>287.831886</v>
      </c>
      <c r="K20" s="285">
        <v>308.6559397757793</v>
      </c>
      <c r="L20" s="285">
        <v>155</v>
      </c>
      <c r="M20" s="285"/>
      <c r="N20" s="428" t="s">
        <v>60</v>
      </c>
      <c r="O20" s="428"/>
      <c r="P20" s="428"/>
      <c r="Q20" s="428"/>
      <c r="R20" s="274"/>
      <c r="S20" s="321"/>
      <c r="T20" s="321"/>
      <c r="U20" s="429"/>
      <c r="V20" s="427"/>
    </row>
    <row r="21" spans="2:22" s="420" customFormat="1" ht="32.1" customHeight="1">
      <c r="B21" s="281" t="s">
        <v>61</v>
      </c>
      <c r="C21" s="281"/>
      <c r="D21" s="281"/>
      <c r="E21" s="281"/>
      <c r="F21" s="285">
        <v>1374.0634744286499</v>
      </c>
      <c r="G21" s="285">
        <v>1434.4589313884685</v>
      </c>
      <c r="H21" s="285">
        <v>1496</v>
      </c>
      <c r="I21" s="285">
        <v>1958.9783789077205</v>
      </c>
      <c r="J21" s="285">
        <v>1915.1747517333392</v>
      </c>
      <c r="K21" s="285">
        <v>1811.1419999999998</v>
      </c>
      <c r="L21" s="285">
        <f>+L10-SUM(L11:L20)</f>
        <v>3830</v>
      </c>
      <c r="M21" s="285"/>
      <c r="N21" s="428" t="s">
        <v>62</v>
      </c>
      <c r="O21" s="428"/>
      <c r="P21" s="428"/>
      <c r="Q21" s="428"/>
      <c r="R21" s="274"/>
      <c r="S21" s="321"/>
      <c r="T21" s="321"/>
      <c r="U21" s="429"/>
      <c r="V21" s="427"/>
    </row>
    <row r="22" spans="2:22" s="431" customFormat="1" ht="32.1" customHeight="1">
      <c r="B22" s="286"/>
      <c r="C22" s="286"/>
      <c r="D22" s="286"/>
      <c r="E22" s="286"/>
      <c r="F22" s="285"/>
      <c r="G22" s="285"/>
      <c r="H22" s="285"/>
      <c r="I22" s="285"/>
      <c r="J22" s="285"/>
      <c r="K22" s="285"/>
      <c r="L22" s="285"/>
      <c r="M22" s="285"/>
      <c r="N22" s="430"/>
      <c r="O22" s="430"/>
      <c r="P22" s="430"/>
      <c r="Q22" s="430"/>
      <c r="R22" s="282"/>
      <c r="S22" s="321"/>
      <c r="T22" s="321"/>
      <c r="U22" s="424"/>
    </row>
    <row r="23" spans="2:22" s="420" customFormat="1" ht="35.1" customHeight="1">
      <c r="B23" s="272" t="s">
        <v>63</v>
      </c>
      <c r="C23" s="273"/>
      <c r="D23" s="273"/>
      <c r="E23" s="273"/>
      <c r="F23" s="327">
        <f t="shared" ref="F23" si="2">SUM(F24:F26)</f>
        <v>1427.256350883476</v>
      </c>
      <c r="G23" s="327">
        <f t="shared" ref="G23:H23" si="3">SUM(G24:G26)</f>
        <v>1554.8416795721541</v>
      </c>
      <c r="H23" s="327">
        <f t="shared" si="3"/>
        <v>1689.9509954203731</v>
      </c>
      <c r="I23" s="327">
        <v>1580.2351964841496</v>
      </c>
      <c r="J23" s="327">
        <v>1768.1937334693787</v>
      </c>
      <c r="K23" s="327">
        <f t="shared" ref="K23" si="4">SUM(K24:K26)</f>
        <v>1911.6822404617071</v>
      </c>
      <c r="L23" s="327">
        <v>1556</v>
      </c>
      <c r="M23" s="323"/>
      <c r="N23" s="421" t="s">
        <v>64</v>
      </c>
      <c r="O23" s="422"/>
      <c r="P23" s="422"/>
      <c r="Q23" s="422"/>
      <c r="R23" s="274"/>
      <c r="S23" s="321"/>
      <c r="T23" s="321"/>
      <c r="U23" s="424"/>
      <c r="V23" s="427"/>
    </row>
    <row r="24" spans="2:22" s="420" customFormat="1" ht="32.1" customHeight="1">
      <c r="B24" s="280" t="s">
        <v>65</v>
      </c>
      <c r="C24" s="280"/>
      <c r="D24" s="280"/>
      <c r="E24" s="280"/>
      <c r="F24" s="290">
        <v>725.901827958073</v>
      </c>
      <c r="G24" s="290">
        <v>796.76133938928376</v>
      </c>
      <c r="H24" s="290">
        <v>896.99999999998909</v>
      </c>
      <c r="I24" s="290">
        <v>440.46750300000002</v>
      </c>
      <c r="J24" s="290">
        <v>392.47618799999998</v>
      </c>
      <c r="K24" s="290">
        <v>725.43625581406684</v>
      </c>
      <c r="L24" s="290">
        <v>571</v>
      </c>
      <c r="M24" s="282"/>
      <c r="N24" s="432" t="s">
        <v>66</v>
      </c>
      <c r="O24" s="432"/>
      <c r="P24" s="432"/>
      <c r="Q24" s="432"/>
      <c r="R24" s="282"/>
      <c r="S24" s="321"/>
      <c r="T24" s="321"/>
      <c r="U24" s="429"/>
      <c r="V24" s="427"/>
    </row>
    <row r="25" spans="2:22" s="431" customFormat="1" ht="32.1" customHeight="1">
      <c r="B25" s="280" t="s">
        <v>67</v>
      </c>
      <c r="C25" s="280"/>
      <c r="D25" s="280"/>
      <c r="E25" s="280"/>
      <c r="F25" s="290">
        <v>309.42701656376602</v>
      </c>
      <c r="G25" s="290">
        <v>355.29653103838518</v>
      </c>
      <c r="H25" s="290">
        <v>359.48305343447868</v>
      </c>
      <c r="I25" s="290">
        <v>201.29900499999999</v>
      </c>
      <c r="J25" s="290">
        <v>138.75371000000001</v>
      </c>
      <c r="K25" s="290">
        <v>315.60798464764042</v>
      </c>
      <c r="L25" s="290">
        <v>445</v>
      </c>
      <c r="M25" s="282"/>
      <c r="N25" s="432" t="s">
        <v>68</v>
      </c>
      <c r="O25" s="432"/>
      <c r="P25" s="432"/>
      <c r="Q25" s="432"/>
      <c r="R25" s="282"/>
      <c r="S25" s="321"/>
      <c r="T25" s="321"/>
      <c r="U25" s="424"/>
      <c r="V25" s="427"/>
    </row>
    <row r="26" spans="2:22" s="431" customFormat="1" ht="32.1" customHeight="1">
      <c r="B26" s="280" t="s">
        <v>69</v>
      </c>
      <c r="C26" s="280"/>
      <c r="D26" s="280"/>
      <c r="E26" s="280"/>
      <c r="F26" s="290">
        <v>391.92750636163697</v>
      </c>
      <c r="G26" s="290">
        <v>402.78380914448508</v>
      </c>
      <c r="H26" s="290">
        <v>433.46794198590538</v>
      </c>
      <c r="I26" s="290">
        <v>938.46868848414965</v>
      </c>
      <c r="J26" s="290">
        <v>1236.9638354693786</v>
      </c>
      <c r="K26" s="290">
        <v>870.63799999999992</v>
      </c>
      <c r="L26" s="290">
        <f>+L23-SUM(L24:L25)</f>
        <v>540</v>
      </c>
      <c r="M26" s="282"/>
      <c r="N26" s="432" t="s">
        <v>70</v>
      </c>
      <c r="O26" s="432"/>
      <c r="P26" s="432"/>
      <c r="Q26" s="432"/>
      <c r="R26" s="282"/>
      <c r="S26" s="321"/>
      <c r="T26" s="321"/>
      <c r="U26" s="429"/>
      <c r="V26" s="427"/>
    </row>
    <row r="27" spans="2:22" s="431" customFormat="1" ht="32.1" customHeight="1">
      <c r="B27" s="286"/>
      <c r="C27" s="286"/>
      <c r="D27" s="286"/>
      <c r="E27" s="286"/>
      <c r="F27" s="282"/>
      <c r="G27" s="282"/>
      <c r="H27" s="282"/>
      <c r="I27" s="282"/>
      <c r="J27" s="282"/>
      <c r="K27" s="282"/>
      <c r="L27" s="282"/>
      <c r="M27" s="282"/>
      <c r="N27" s="430"/>
      <c r="O27" s="430"/>
      <c r="P27" s="430"/>
      <c r="Q27" s="430"/>
      <c r="R27" s="282"/>
      <c r="S27" s="321"/>
      <c r="T27" s="321"/>
      <c r="U27" s="424"/>
    </row>
    <row r="28" spans="2:22" s="420" customFormat="1" ht="35.1" customHeight="1">
      <c r="B28" s="272" t="s">
        <v>71</v>
      </c>
      <c r="C28" s="273"/>
      <c r="D28" s="273"/>
      <c r="E28" s="273"/>
      <c r="F28" s="323">
        <f t="shared" ref="F28" si="5">SUM(F29:F32)</f>
        <v>3568.4181307277763</v>
      </c>
      <c r="G28" s="323">
        <f>SUM(G29:G32)</f>
        <v>3678.2993622351287</v>
      </c>
      <c r="H28" s="323">
        <f>SUM(H29:H32)</f>
        <v>3779.0195451885706</v>
      </c>
      <c r="I28" s="323">
        <v>2603.5902345844024</v>
      </c>
      <c r="J28" s="323">
        <v>2680.7411747094711</v>
      </c>
      <c r="K28" s="323">
        <f>SUM(K29:K32)</f>
        <v>3037.5649315737792</v>
      </c>
      <c r="L28" s="323">
        <v>2340</v>
      </c>
      <c r="M28" s="323"/>
      <c r="N28" s="421" t="s">
        <v>72</v>
      </c>
      <c r="O28" s="422"/>
      <c r="P28" s="422"/>
      <c r="Q28" s="422"/>
      <c r="R28" s="274"/>
      <c r="S28" s="321"/>
      <c r="T28" s="321"/>
      <c r="U28" s="424"/>
      <c r="V28" s="427"/>
    </row>
    <row r="29" spans="2:22" s="420" customFormat="1" ht="32.1" customHeight="1">
      <c r="B29" s="280" t="s">
        <v>73</v>
      </c>
      <c r="C29" s="280"/>
      <c r="D29" s="280"/>
      <c r="E29" s="280"/>
      <c r="F29" s="282">
        <v>2202.0389548346102</v>
      </c>
      <c r="G29" s="282">
        <v>2290.966497348491</v>
      </c>
      <c r="H29" s="282">
        <v>2346.960443492811</v>
      </c>
      <c r="I29" s="282">
        <v>1474.494954</v>
      </c>
      <c r="J29" s="282">
        <v>1489.3441560000001</v>
      </c>
      <c r="K29" s="282">
        <v>1459.6068283801237</v>
      </c>
      <c r="L29" s="282">
        <v>1383</v>
      </c>
      <c r="M29" s="282"/>
      <c r="N29" s="432" t="s">
        <v>73</v>
      </c>
      <c r="O29" s="432"/>
      <c r="P29" s="432"/>
      <c r="Q29" s="432"/>
      <c r="R29" s="282"/>
      <c r="S29" s="321"/>
      <c r="T29" s="321"/>
      <c r="U29" s="424"/>
      <c r="V29" s="427"/>
    </row>
    <row r="30" spans="2:22" s="431" customFormat="1" ht="32.1" customHeight="1">
      <c r="B30" s="280" t="s">
        <v>74</v>
      </c>
      <c r="C30" s="280"/>
      <c r="D30" s="280"/>
      <c r="E30" s="280"/>
      <c r="F30" s="282">
        <v>286.72897262106</v>
      </c>
      <c r="G30" s="282">
        <v>293.540300619074</v>
      </c>
      <c r="H30" s="282">
        <v>329.18209232941899</v>
      </c>
      <c r="I30" s="282">
        <v>217.21349000000001</v>
      </c>
      <c r="J30" s="282">
        <v>258.08841200000001</v>
      </c>
      <c r="K30" s="282">
        <v>531.73949105751376</v>
      </c>
      <c r="L30" s="282">
        <v>208</v>
      </c>
      <c r="M30" s="282"/>
      <c r="N30" s="432" t="s">
        <v>74</v>
      </c>
      <c r="O30" s="432"/>
      <c r="P30" s="432"/>
      <c r="Q30" s="432"/>
      <c r="R30" s="282"/>
      <c r="S30" s="321"/>
      <c r="T30" s="321"/>
      <c r="U30" s="424"/>
      <c r="V30" s="427"/>
    </row>
    <row r="31" spans="2:22" s="431" customFormat="1" ht="32.1" customHeight="1">
      <c r="B31" s="280" t="s">
        <v>75</v>
      </c>
      <c r="C31" s="280"/>
      <c r="D31" s="280"/>
      <c r="E31" s="280"/>
      <c r="F31" s="282">
        <v>434.920033344937</v>
      </c>
      <c r="G31" s="282">
        <v>440.06890707158971</v>
      </c>
      <c r="H31" s="282">
        <v>443.47680179825943</v>
      </c>
      <c r="I31" s="282">
        <v>488.06147600000003</v>
      </c>
      <c r="J31" s="282">
        <v>379.75268899999998</v>
      </c>
      <c r="K31" s="282">
        <v>273.21861213614193</v>
      </c>
      <c r="L31" s="282">
        <v>299</v>
      </c>
      <c r="M31" s="282"/>
      <c r="N31" s="432" t="s">
        <v>76</v>
      </c>
      <c r="O31" s="432"/>
      <c r="P31" s="432"/>
      <c r="Q31" s="432"/>
      <c r="R31" s="282"/>
      <c r="S31" s="321"/>
      <c r="T31" s="321"/>
      <c r="U31" s="424"/>
      <c r="V31" s="427"/>
    </row>
    <row r="32" spans="2:22" s="249" customFormat="1" ht="32.1" customHeight="1">
      <c r="B32" s="280" t="s">
        <v>77</v>
      </c>
      <c r="C32" s="280"/>
      <c r="D32" s="280"/>
      <c r="E32" s="280"/>
      <c r="F32" s="282">
        <v>644.73016992716896</v>
      </c>
      <c r="G32" s="282">
        <v>653.72365719597406</v>
      </c>
      <c r="H32" s="282">
        <v>659.40020756808144</v>
      </c>
      <c r="I32" s="282">
        <v>423.82031458440258</v>
      </c>
      <c r="J32" s="282">
        <v>553.55591770947126</v>
      </c>
      <c r="K32" s="282">
        <v>773</v>
      </c>
      <c r="L32" s="282">
        <f>+L28-SUM(L29:L31)</f>
        <v>450</v>
      </c>
      <c r="M32" s="282"/>
      <c r="N32" s="432" t="s">
        <v>78</v>
      </c>
      <c r="O32" s="432"/>
      <c r="P32" s="432"/>
      <c r="Q32" s="432"/>
      <c r="R32" s="282"/>
      <c r="S32" s="321"/>
      <c r="T32" s="321"/>
      <c r="U32" s="424"/>
      <c r="V32" s="427"/>
    </row>
    <row r="33" spans="2:22" s="249" customFormat="1" ht="32.1" customHeight="1">
      <c r="B33" s="286"/>
      <c r="C33" s="286"/>
      <c r="D33" s="286"/>
      <c r="E33" s="286"/>
      <c r="F33" s="285"/>
      <c r="G33" s="285"/>
      <c r="H33" s="285"/>
      <c r="I33" s="285"/>
      <c r="J33" s="285"/>
      <c r="K33" s="285"/>
      <c r="L33" s="285"/>
      <c r="M33" s="285"/>
      <c r="N33" s="430"/>
      <c r="O33" s="430"/>
      <c r="P33" s="430"/>
      <c r="Q33" s="430"/>
      <c r="R33" s="282"/>
      <c r="S33" s="321"/>
      <c r="T33" s="321"/>
      <c r="U33" s="424"/>
    </row>
    <row r="34" spans="2:22" s="420" customFormat="1" ht="35.1" customHeight="1">
      <c r="B34" s="272" t="s">
        <v>79</v>
      </c>
      <c r="C34" s="273"/>
      <c r="D34" s="273"/>
      <c r="E34" s="273"/>
      <c r="F34" s="323">
        <f t="shared" ref="F34" si="6">SUM(F35:F37)</f>
        <v>2488.2299228915099</v>
      </c>
      <c r="G34" s="323">
        <f>SUM(G35:G37)</f>
        <v>2511.0614354952222</v>
      </c>
      <c r="H34" s="323">
        <f>SUM(H35:H37)</f>
        <v>2572.6240103842265</v>
      </c>
      <c r="I34" s="323">
        <v>3114.7375347130201</v>
      </c>
      <c r="J34" s="323">
        <v>3167.1778458424205</v>
      </c>
      <c r="K34" s="323">
        <f>SUM(K35:K37)</f>
        <v>3230.1440995951584</v>
      </c>
      <c r="L34" s="323">
        <v>1432</v>
      </c>
      <c r="M34" s="323"/>
      <c r="N34" s="421" t="s">
        <v>79</v>
      </c>
      <c r="O34" s="422"/>
      <c r="P34" s="422"/>
      <c r="Q34" s="422"/>
      <c r="R34" s="274"/>
      <c r="S34" s="321"/>
      <c r="T34" s="321"/>
      <c r="U34" s="424"/>
      <c r="V34" s="427"/>
    </row>
    <row r="35" spans="2:22" s="420" customFormat="1" ht="32.1" customHeight="1">
      <c r="B35" s="280" t="s">
        <v>80</v>
      </c>
      <c r="C35" s="280"/>
      <c r="D35" s="280"/>
      <c r="E35" s="280"/>
      <c r="F35" s="282">
        <v>1542.44431798082</v>
      </c>
      <c r="G35" s="282">
        <v>1559.0266233074899</v>
      </c>
      <c r="H35" s="282">
        <v>1593.3308914071999</v>
      </c>
      <c r="I35" s="282">
        <v>1859.2280900000001</v>
      </c>
      <c r="J35" s="282">
        <v>1933.0606270000001</v>
      </c>
      <c r="K35" s="282">
        <v>1998.4687934332128</v>
      </c>
      <c r="L35" s="282">
        <v>1242</v>
      </c>
      <c r="M35" s="282"/>
      <c r="N35" s="432" t="s">
        <v>80</v>
      </c>
      <c r="O35" s="432"/>
      <c r="P35" s="432"/>
      <c r="Q35" s="432"/>
      <c r="R35" s="282"/>
      <c r="S35" s="321"/>
      <c r="T35" s="321"/>
      <c r="U35" s="424"/>
      <c r="V35" s="427"/>
    </row>
    <row r="36" spans="2:22" s="431" customFormat="1" ht="32.1" customHeight="1">
      <c r="B36" s="280" t="s">
        <v>81</v>
      </c>
      <c r="C36" s="280"/>
      <c r="D36" s="280"/>
      <c r="E36" s="280"/>
      <c r="F36" s="282">
        <v>658.31183828814005</v>
      </c>
      <c r="G36" s="282">
        <v>663.04156346021091</v>
      </c>
      <c r="H36" s="282">
        <v>670.29311897702678</v>
      </c>
      <c r="I36" s="282">
        <v>845.68965800000001</v>
      </c>
      <c r="J36" s="282">
        <v>821.45273699999996</v>
      </c>
      <c r="K36" s="282">
        <v>828.67530616194574</v>
      </c>
      <c r="L36" s="282">
        <v>172</v>
      </c>
      <c r="M36" s="282"/>
      <c r="N36" s="432" t="s">
        <v>81</v>
      </c>
      <c r="O36" s="432"/>
      <c r="P36" s="432"/>
      <c r="Q36" s="432"/>
      <c r="R36" s="282"/>
      <c r="S36" s="321"/>
      <c r="T36" s="321"/>
      <c r="U36" s="424"/>
      <c r="V36" s="427"/>
    </row>
    <row r="37" spans="2:22" s="431" customFormat="1" ht="32.1" customHeight="1">
      <c r="B37" s="280" t="s">
        <v>82</v>
      </c>
      <c r="C37" s="280"/>
      <c r="D37" s="280"/>
      <c r="E37" s="280"/>
      <c r="F37" s="282">
        <v>287.47376662254999</v>
      </c>
      <c r="G37" s="282">
        <v>288.99324872752129</v>
      </c>
      <c r="H37" s="282">
        <v>309</v>
      </c>
      <c r="I37" s="282">
        <v>409.81978671301982</v>
      </c>
      <c r="J37" s="282">
        <v>412.66448184242057</v>
      </c>
      <c r="K37" s="282">
        <v>403</v>
      </c>
      <c r="L37" s="282">
        <f>+L34-SUM(L35:L36)</f>
        <v>18</v>
      </c>
      <c r="M37" s="282"/>
      <c r="N37" s="432" t="s">
        <v>83</v>
      </c>
      <c r="O37" s="432"/>
      <c r="P37" s="432"/>
      <c r="Q37" s="432"/>
      <c r="R37" s="282"/>
      <c r="S37" s="321"/>
      <c r="T37" s="321"/>
      <c r="U37" s="429"/>
      <c r="V37" s="427"/>
    </row>
    <row r="38" spans="2:22" s="431" customFormat="1" ht="32.1" customHeight="1">
      <c r="B38" s="286"/>
      <c r="C38" s="286"/>
      <c r="D38" s="286"/>
      <c r="E38" s="286"/>
      <c r="F38" s="285"/>
      <c r="G38" s="285"/>
      <c r="H38" s="285"/>
      <c r="I38" s="285"/>
      <c r="J38" s="285"/>
      <c r="K38" s="285"/>
      <c r="L38" s="285"/>
      <c r="M38" s="285"/>
      <c r="N38" s="430"/>
      <c r="O38" s="430"/>
      <c r="P38" s="430"/>
      <c r="Q38" s="430"/>
      <c r="R38" s="282"/>
      <c r="S38" s="321"/>
      <c r="T38" s="321"/>
      <c r="U38" s="429"/>
    </row>
    <row r="39" spans="2:22" s="420" customFormat="1" ht="35.1" customHeight="1">
      <c r="B39" s="272" t="s">
        <v>84</v>
      </c>
      <c r="C39" s="273"/>
      <c r="D39" s="273"/>
      <c r="E39" s="273"/>
      <c r="F39" s="323">
        <f t="shared" ref="F39" si="7">SUM(F40:F43)</f>
        <v>769.40804240601665</v>
      </c>
      <c r="G39" s="323">
        <f>SUM(G40:G43)</f>
        <v>798.27524485300285</v>
      </c>
      <c r="H39" s="323">
        <f>SUM(H40:H43)</f>
        <v>816.4304584599837</v>
      </c>
      <c r="I39" s="323">
        <v>696.2813328659638</v>
      </c>
      <c r="J39" s="323">
        <v>692.05307912993828</v>
      </c>
      <c r="K39" s="323">
        <f>SUM(K40:K43)</f>
        <v>199.38820929595789</v>
      </c>
      <c r="L39" s="323">
        <v>472</v>
      </c>
      <c r="M39" s="323"/>
      <c r="N39" s="421" t="s">
        <v>85</v>
      </c>
      <c r="O39" s="422"/>
      <c r="P39" s="422"/>
      <c r="Q39" s="422"/>
      <c r="R39" s="274"/>
      <c r="S39" s="321"/>
      <c r="T39" s="321"/>
      <c r="U39" s="429"/>
      <c r="V39" s="427"/>
    </row>
    <row r="40" spans="2:22" s="420" customFormat="1" ht="32.1" customHeight="1">
      <c r="B40" s="280" t="s">
        <v>86</v>
      </c>
      <c r="C40" s="280"/>
      <c r="D40" s="280"/>
      <c r="E40" s="280"/>
      <c r="F40" s="282">
        <v>631.19556914485395</v>
      </c>
      <c r="G40" s="282">
        <v>651.69135240640901</v>
      </c>
      <c r="H40" s="282">
        <v>659.47590136985195</v>
      </c>
      <c r="I40" s="282">
        <v>565.40973299999996</v>
      </c>
      <c r="J40" s="282">
        <v>563.22240499999998</v>
      </c>
      <c r="K40" s="282">
        <v>31.20023252294148</v>
      </c>
      <c r="L40" s="282">
        <v>28</v>
      </c>
      <c r="M40" s="282"/>
      <c r="N40" s="432" t="s">
        <v>87</v>
      </c>
      <c r="O40" s="432"/>
      <c r="P40" s="432"/>
      <c r="Q40" s="432"/>
      <c r="R40" s="282"/>
      <c r="S40" s="321"/>
      <c r="T40" s="321"/>
      <c r="U40" s="424"/>
      <c r="V40" s="427"/>
    </row>
    <row r="41" spans="2:22" s="431" customFormat="1" ht="32.1" customHeight="1">
      <c r="B41" s="280" t="s">
        <v>88</v>
      </c>
      <c r="C41" s="280"/>
      <c r="D41" s="280"/>
      <c r="E41" s="280"/>
      <c r="F41" s="282">
        <v>28.082709803055899</v>
      </c>
      <c r="G41" s="282">
        <v>29.583892446593836</v>
      </c>
      <c r="H41" s="282">
        <v>30.954557090131715</v>
      </c>
      <c r="I41" s="282">
        <v>60.803029000000002</v>
      </c>
      <c r="J41" s="282">
        <v>59.484178999999997</v>
      </c>
      <c r="K41" s="282">
        <v>72.795137213450772</v>
      </c>
      <c r="L41" s="282">
        <v>253</v>
      </c>
      <c r="M41" s="282"/>
      <c r="N41" s="432" t="s">
        <v>89</v>
      </c>
      <c r="O41" s="432"/>
      <c r="P41" s="432"/>
      <c r="Q41" s="432"/>
      <c r="R41" s="282"/>
      <c r="S41" s="321"/>
      <c r="T41" s="321"/>
      <c r="U41" s="424"/>
      <c r="V41" s="427"/>
    </row>
    <row r="42" spans="2:22" s="431" customFormat="1" ht="32.1" customHeight="1">
      <c r="B42" s="280" t="s">
        <v>90</v>
      </c>
      <c r="C42" s="280"/>
      <c r="D42" s="280"/>
      <c r="E42" s="280"/>
      <c r="F42" s="282">
        <v>12.1074823545644</v>
      </c>
      <c r="G42" s="282">
        <v>13</v>
      </c>
      <c r="H42" s="282">
        <v>14</v>
      </c>
      <c r="I42" s="282">
        <v>8.8554189999999995</v>
      </c>
      <c r="J42" s="282">
        <v>7.55389</v>
      </c>
      <c r="K42" s="282">
        <v>77.392839559565644</v>
      </c>
      <c r="L42" s="282">
        <v>176</v>
      </c>
      <c r="M42" s="282"/>
      <c r="N42" s="432" t="s">
        <v>90</v>
      </c>
      <c r="O42" s="432"/>
      <c r="P42" s="432"/>
      <c r="Q42" s="432"/>
      <c r="R42" s="282"/>
      <c r="S42" s="321"/>
      <c r="T42" s="321"/>
      <c r="U42" s="424"/>
      <c r="V42" s="427"/>
    </row>
    <row r="43" spans="2:22" s="249" customFormat="1" ht="32.1" customHeight="1">
      <c r="B43" s="280" t="s">
        <v>91</v>
      </c>
      <c r="C43" s="280"/>
      <c r="D43" s="280"/>
      <c r="E43" s="280"/>
      <c r="F43" s="282">
        <v>98.022281103542497</v>
      </c>
      <c r="G43" s="282">
        <v>104</v>
      </c>
      <c r="H43" s="282">
        <v>112</v>
      </c>
      <c r="I43" s="282">
        <v>61.213151865963816</v>
      </c>
      <c r="J43" s="282">
        <v>61.792605129938245</v>
      </c>
      <c r="K43" s="282">
        <v>18</v>
      </c>
      <c r="L43" s="282">
        <f>+L39-SUM(L40:L42)</f>
        <v>15</v>
      </c>
      <c r="M43" s="282"/>
      <c r="N43" s="432" t="s">
        <v>92</v>
      </c>
      <c r="O43" s="432"/>
      <c r="P43" s="432"/>
      <c r="Q43" s="432"/>
      <c r="R43" s="282"/>
      <c r="S43" s="321"/>
      <c r="T43" s="321"/>
      <c r="U43" s="429"/>
      <c r="V43" s="427"/>
    </row>
    <row r="44" spans="2:22" s="439" customFormat="1" ht="32.1" customHeight="1">
      <c r="B44" s="293"/>
      <c r="C44" s="293"/>
      <c r="D44" s="293"/>
      <c r="E44" s="293"/>
      <c r="F44" s="433"/>
      <c r="G44" s="434"/>
      <c r="H44" s="434"/>
      <c r="I44" s="434"/>
      <c r="J44" s="435"/>
      <c r="K44" s="434"/>
      <c r="L44" s="435"/>
      <c r="M44" s="435"/>
      <c r="N44" s="436"/>
      <c r="O44" s="436"/>
      <c r="P44" s="436"/>
      <c r="Q44" s="436"/>
      <c r="R44" s="437"/>
      <c r="S44" s="329"/>
      <c r="T44" s="329"/>
      <c r="U44" s="438"/>
    </row>
    <row r="45" spans="2:22" s="303" customFormat="1" ht="32.1" customHeight="1">
      <c r="B45" s="299"/>
      <c r="C45" s="299"/>
      <c r="D45" s="299"/>
      <c r="E45" s="299"/>
      <c r="F45" s="331"/>
      <c r="G45" s="331"/>
      <c r="H45" s="331"/>
      <c r="I45" s="331"/>
      <c r="J45" s="330"/>
      <c r="K45" s="331"/>
      <c r="L45" s="330"/>
      <c r="M45" s="330"/>
      <c r="N45" s="440"/>
      <c r="O45" s="440"/>
      <c r="P45" s="440"/>
      <c r="Q45" s="440"/>
      <c r="R45" s="300"/>
      <c r="S45" s="321"/>
      <c r="T45" s="321"/>
      <c r="U45" s="441"/>
    </row>
    <row r="46" spans="2:22" s="420" customFormat="1" ht="35.1" customHeight="1">
      <c r="B46" s="272" t="s">
        <v>93</v>
      </c>
      <c r="C46" s="273"/>
      <c r="D46" s="273"/>
      <c r="E46" s="273"/>
      <c r="F46" s="323">
        <v>9468</v>
      </c>
      <c r="G46" s="323">
        <v>9732.5514867413076</v>
      </c>
      <c r="H46" s="323">
        <v>9890.7083709680774</v>
      </c>
      <c r="I46" s="323">
        <v>12212.290897999999</v>
      </c>
      <c r="J46" s="323">
        <v>12516.220138000001</v>
      </c>
      <c r="K46" s="323">
        <v>14568.395141000001</v>
      </c>
      <c r="L46" s="323">
        <v>13628</v>
      </c>
      <c r="M46" s="323"/>
      <c r="N46" s="421" t="s">
        <v>93</v>
      </c>
      <c r="O46" s="422"/>
      <c r="P46" s="422"/>
      <c r="Q46" s="422"/>
      <c r="R46" s="274"/>
      <c r="S46" s="321"/>
      <c r="T46" s="321"/>
      <c r="U46" s="424"/>
    </row>
    <row r="47" spans="2:22" s="249" customFormat="1" ht="35.1" customHeight="1">
      <c r="B47" s="272" t="s">
        <v>95</v>
      </c>
      <c r="C47" s="273"/>
      <c r="D47" s="273"/>
      <c r="E47" s="273"/>
      <c r="F47" s="323">
        <v>3450.0540475518201</v>
      </c>
      <c r="G47" s="323">
        <v>3497.2209180659988</v>
      </c>
      <c r="H47" s="323">
        <v>3618.1501092710155</v>
      </c>
      <c r="I47" s="323">
        <v>1081.8581636370379</v>
      </c>
      <c r="J47" s="323">
        <v>1127.233503311086</v>
      </c>
      <c r="K47" s="323">
        <v>1774.309409</v>
      </c>
      <c r="L47" s="323">
        <v>876</v>
      </c>
      <c r="M47" s="323"/>
      <c r="N47" s="421" t="s">
        <v>95</v>
      </c>
      <c r="O47" s="422"/>
      <c r="P47" s="422"/>
      <c r="Q47" s="422"/>
      <c r="R47" s="274"/>
      <c r="S47" s="321"/>
      <c r="T47" s="321"/>
      <c r="U47" s="424"/>
    </row>
    <row r="48" spans="2:22" s="444" customFormat="1" ht="32.1" customHeight="1">
      <c r="B48" s="442"/>
      <c r="C48" s="443"/>
      <c r="D48" s="442"/>
      <c r="E48" s="443"/>
      <c r="F48" s="443"/>
      <c r="G48" s="442"/>
      <c r="H48" s="442"/>
      <c r="I48" s="442"/>
      <c r="J48" s="442"/>
      <c r="K48" s="442"/>
      <c r="L48" s="442"/>
      <c r="M48" s="442"/>
      <c r="N48" s="436"/>
      <c r="O48" s="436"/>
      <c r="P48" s="436"/>
      <c r="Q48" s="436"/>
      <c r="R48" s="437"/>
      <c r="S48" s="438"/>
      <c r="T48" s="438"/>
      <c r="U48" s="438"/>
    </row>
    <row r="49" spans="1:18" s="249" customFormat="1" ht="20.100000000000001" customHeight="1">
      <c r="B49" s="308"/>
      <c r="D49" s="308"/>
      <c r="E49" s="310"/>
      <c r="F49" s="310"/>
      <c r="G49" s="309"/>
      <c r="H49" s="309"/>
      <c r="I49" s="309"/>
      <c r="J49" s="309"/>
      <c r="K49" s="309"/>
      <c r="L49" s="309"/>
      <c r="M49" s="309"/>
      <c r="N49" s="311"/>
      <c r="O49" s="312"/>
      <c r="P49" s="312"/>
      <c r="Q49" s="312"/>
      <c r="R49" s="310"/>
    </row>
    <row r="50" spans="1:18" s="249" customFormat="1" ht="20.100000000000001" customHeight="1">
      <c r="I50" s="313" t="s">
        <v>96</v>
      </c>
      <c r="J50" s="314" t="s">
        <v>97</v>
      </c>
      <c r="K50" s="314"/>
      <c r="M50" s="283"/>
      <c r="N50" s="314"/>
      <c r="O50" s="314"/>
      <c r="P50" s="283"/>
      <c r="Q50" s="314"/>
    </row>
    <row r="51" spans="1:18" s="249" customFormat="1" ht="20.100000000000001" customHeight="1">
      <c r="I51" s="313"/>
      <c r="J51" s="314"/>
      <c r="K51" s="314"/>
      <c r="M51" s="283"/>
      <c r="N51" s="314"/>
      <c r="O51" s="314"/>
      <c r="P51" s="283"/>
      <c r="Q51" s="314"/>
    </row>
    <row r="52" spans="1:18" s="232" customFormat="1" ht="20.100000000000001" customHeight="1">
      <c r="I52" s="249"/>
      <c r="J52" s="249"/>
      <c r="K52" s="249"/>
      <c r="L52" s="249"/>
      <c r="M52" s="283"/>
      <c r="N52" s="314"/>
      <c r="O52" s="314"/>
      <c r="P52" s="249"/>
      <c r="Q52" s="249"/>
      <c r="R52" s="249"/>
    </row>
    <row r="53" spans="1:18" ht="15.6">
      <c r="O53" s="445"/>
      <c r="P53" s="445"/>
    </row>
    <row r="54" spans="1:18" ht="15.75" customHeight="1">
      <c r="A54" s="446"/>
      <c r="B54" s="446"/>
      <c r="C54" s="446"/>
      <c r="D54" s="446"/>
      <c r="E54" s="446"/>
      <c r="F54" s="446"/>
      <c r="G54" s="446"/>
      <c r="H54" s="446"/>
      <c r="I54" s="446"/>
      <c r="J54" s="446"/>
      <c r="K54" s="446"/>
      <c r="L54" s="446"/>
      <c r="M54" s="446"/>
      <c r="N54" s="446"/>
      <c r="O54" s="446"/>
      <c r="P54" s="446"/>
      <c r="Q54" s="446"/>
    </row>
  </sheetData>
  <mergeCells count="88">
    <mergeCell ref="B47:E47"/>
    <mergeCell ref="N47:Q47"/>
    <mergeCell ref="N48:Q48"/>
    <mergeCell ref="A54:Q54"/>
    <mergeCell ref="B44:E44"/>
    <mergeCell ref="N44:Q44"/>
    <mergeCell ref="B45:E45"/>
    <mergeCell ref="N45:Q45"/>
    <mergeCell ref="B46:E46"/>
    <mergeCell ref="N46:Q46"/>
    <mergeCell ref="B41:E41"/>
    <mergeCell ref="N41:Q41"/>
    <mergeCell ref="B42:E42"/>
    <mergeCell ref="N42:Q42"/>
    <mergeCell ref="B43:E43"/>
    <mergeCell ref="N43:Q43"/>
    <mergeCell ref="B38:E38"/>
    <mergeCell ref="N38:Q38"/>
    <mergeCell ref="B39:E39"/>
    <mergeCell ref="N39:Q39"/>
    <mergeCell ref="B40:E40"/>
    <mergeCell ref="N40:Q40"/>
    <mergeCell ref="B35:E35"/>
    <mergeCell ref="N35:Q35"/>
    <mergeCell ref="B36:E36"/>
    <mergeCell ref="N36:Q36"/>
    <mergeCell ref="B37:E37"/>
    <mergeCell ref="N37:Q37"/>
    <mergeCell ref="B32:E32"/>
    <mergeCell ref="N32:Q32"/>
    <mergeCell ref="B33:E33"/>
    <mergeCell ref="N33:Q33"/>
    <mergeCell ref="B34:E34"/>
    <mergeCell ref="N34:Q34"/>
    <mergeCell ref="B29:E29"/>
    <mergeCell ref="N29:Q29"/>
    <mergeCell ref="B30:E30"/>
    <mergeCell ref="N30:Q30"/>
    <mergeCell ref="B31:E31"/>
    <mergeCell ref="N31:Q31"/>
    <mergeCell ref="B26:E26"/>
    <mergeCell ref="N26:Q26"/>
    <mergeCell ref="B27:E27"/>
    <mergeCell ref="N27:Q27"/>
    <mergeCell ref="B28:E28"/>
    <mergeCell ref="N28:Q28"/>
    <mergeCell ref="B23:E23"/>
    <mergeCell ref="N23:Q23"/>
    <mergeCell ref="B24:E24"/>
    <mergeCell ref="N24:Q24"/>
    <mergeCell ref="B25:E25"/>
    <mergeCell ref="N25:Q25"/>
    <mergeCell ref="B20:E20"/>
    <mergeCell ref="N20:Q20"/>
    <mergeCell ref="B21:E21"/>
    <mergeCell ref="N21:Q21"/>
    <mergeCell ref="B22:E22"/>
    <mergeCell ref="N22:Q22"/>
    <mergeCell ref="B17:E17"/>
    <mergeCell ref="N17:Q17"/>
    <mergeCell ref="B18:E18"/>
    <mergeCell ref="N18:Q18"/>
    <mergeCell ref="B19:E19"/>
    <mergeCell ref="N19:Q19"/>
    <mergeCell ref="B14:E14"/>
    <mergeCell ref="N14:Q14"/>
    <mergeCell ref="B15:E15"/>
    <mergeCell ref="N15:Q15"/>
    <mergeCell ref="B16:E16"/>
    <mergeCell ref="N16:Q16"/>
    <mergeCell ref="B11:E11"/>
    <mergeCell ref="N11:Q11"/>
    <mergeCell ref="B12:E12"/>
    <mergeCell ref="N12:Q12"/>
    <mergeCell ref="B13:E13"/>
    <mergeCell ref="N13:Q13"/>
    <mergeCell ref="B8:E8"/>
    <mergeCell ref="N8:Q8"/>
    <mergeCell ref="B9:E9"/>
    <mergeCell ref="N9:Q9"/>
    <mergeCell ref="B10:E10"/>
    <mergeCell ref="N10:Q10"/>
    <mergeCell ref="X2:X3"/>
    <mergeCell ref="Y2:Y3"/>
    <mergeCell ref="B3:Q3"/>
    <mergeCell ref="E5:Q5"/>
    <mergeCell ref="B7:E7"/>
    <mergeCell ref="N7:Q7"/>
  </mergeCells>
  <printOptions horizontalCentered="1"/>
  <pageMargins left="0.51181102362204722" right="0.51181102362204722" top="0.23622047244094491" bottom="0" header="0.19685039370078741" footer="0"/>
  <pageSetup paperSize="9" scale="45" firstPageNumber="22" orientation="portrait" useFirstPageNumber="1" r:id="rId1"/>
  <rowBreaks count="1" manualBreakCount="1">
    <brk id="51" min="4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6F8B6-A9F5-4608-B47D-0B09C1D7AFDF}">
  <dimension ref="A1:AJ54"/>
  <sheetViews>
    <sheetView view="pageBreakPreview" zoomScale="70" zoomScaleNormal="70" zoomScaleSheetLayoutView="70" workbookViewId="0">
      <pane ySplit="8" topLeftCell="A39" activePane="bottomLeft" state="frozen"/>
      <selection activeCell="F38" sqref="F38"/>
      <selection pane="bottomLeft" activeCell="F38" sqref="F38"/>
    </sheetView>
  </sheetViews>
  <sheetFormatPr defaultColWidth="9.109375" defaultRowHeight="14.4"/>
  <cols>
    <col min="1" max="1" width="1.6640625" style="393" customWidth="1"/>
    <col min="2" max="4" width="6.6640625" style="393" customWidth="1"/>
    <col min="5" max="5" width="3.33203125" style="393" customWidth="1"/>
    <col min="6" max="7" width="12.6640625" style="393" customWidth="1"/>
    <col min="8" max="8" width="16.6640625" style="393" customWidth="1"/>
    <col min="9" max="13" width="15.33203125" style="393" customWidth="1"/>
    <col min="14" max="14" width="5.6640625" style="393" customWidth="1"/>
    <col min="15" max="15" width="6.6640625" style="394" customWidth="1"/>
    <col min="16" max="16" width="7.6640625" style="394" customWidth="1"/>
    <col min="17" max="17" width="1.6640625" style="394" customWidth="1"/>
    <col min="18" max="18" width="31.5546875" style="393" customWidth="1"/>
    <col min="19" max="19" width="18.33203125" style="393" customWidth="1"/>
    <col min="20" max="20" width="34" style="447" customWidth="1"/>
    <col min="21" max="21" width="30.109375" style="447" customWidth="1"/>
    <col min="22" max="22" width="23" style="393" customWidth="1"/>
    <col min="23" max="23" width="9.109375" style="393"/>
    <col min="24" max="25" width="13.109375" style="393" bestFit="1" customWidth="1"/>
    <col min="26" max="16384" width="9.109375" style="393"/>
  </cols>
  <sheetData>
    <row r="1" spans="1:36" ht="30" customHeight="1"/>
    <row r="2" spans="1:36" s="242" customFormat="1" ht="20.100000000000001" customHeight="1">
      <c r="A2" s="234"/>
      <c r="B2" s="234"/>
      <c r="C2" s="234"/>
      <c r="D2" s="234"/>
      <c r="E2" s="234"/>
      <c r="F2" s="234"/>
      <c r="G2" s="234"/>
      <c r="H2" s="397"/>
      <c r="I2" s="397"/>
      <c r="J2" s="397"/>
      <c r="K2" s="397"/>
      <c r="L2" s="397"/>
      <c r="M2" s="397"/>
      <c r="N2" s="397"/>
      <c r="O2" s="396"/>
      <c r="P2" s="236"/>
      <c r="Q2" s="237"/>
      <c r="R2" s="397"/>
      <c r="S2" s="235"/>
      <c r="T2" s="398"/>
      <c r="U2" s="448"/>
      <c r="V2" s="239"/>
      <c r="W2" s="399"/>
      <c r="X2" s="236"/>
      <c r="Y2" s="240"/>
      <c r="Z2" s="241"/>
      <c r="AA2" s="238"/>
      <c r="AB2" s="238"/>
      <c r="AC2" s="238"/>
      <c r="AD2" s="238"/>
      <c r="AE2" s="238"/>
      <c r="AF2" s="238"/>
      <c r="AG2" s="238"/>
      <c r="AH2" s="238"/>
      <c r="AI2" s="238"/>
      <c r="AJ2" s="238"/>
    </row>
    <row r="3" spans="1:36" s="407" customFormat="1" ht="43.95" customHeight="1">
      <c r="A3" s="400"/>
      <c r="B3" s="243" t="s">
        <v>99</v>
      </c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401"/>
      <c r="T3" s="404"/>
      <c r="U3" s="449"/>
      <c r="V3" s="402"/>
      <c r="W3" s="403"/>
      <c r="X3" s="405"/>
      <c r="Y3" s="240"/>
      <c r="Z3" s="241"/>
      <c r="AA3" s="403"/>
      <c r="AB3" s="403"/>
      <c r="AC3" s="403"/>
      <c r="AD3" s="403"/>
      <c r="AE3" s="406"/>
      <c r="AF3" s="406"/>
      <c r="AG3" s="406"/>
      <c r="AH3" s="406"/>
      <c r="AI3" s="406"/>
      <c r="AJ3" s="406"/>
    </row>
    <row r="4" spans="1:36" ht="20.100000000000001" customHeight="1">
      <c r="A4" s="408"/>
      <c r="B4" s="408"/>
      <c r="C4" s="408"/>
      <c r="D4" s="408"/>
      <c r="E4" s="408"/>
      <c r="F4" s="409"/>
      <c r="G4" s="409"/>
      <c r="H4" s="409"/>
      <c r="I4" s="409"/>
      <c r="J4" s="409"/>
      <c r="K4" s="409"/>
      <c r="L4" s="409"/>
      <c r="M4" s="409"/>
      <c r="N4" s="409"/>
      <c r="O4" s="450"/>
      <c r="P4" s="450"/>
      <c r="Q4" s="450"/>
      <c r="R4" s="450"/>
      <c r="S4" s="410"/>
    </row>
    <row r="5" spans="1:36" s="262" customFormat="1" ht="37.5" customHeight="1">
      <c r="B5" s="257"/>
      <c r="C5" s="257"/>
      <c r="D5" s="257"/>
      <c r="E5" s="257"/>
      <c r="F5" s="258" t="s">
        <v>106</v>
      </c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58"/>
      <c r="S5" s="259"/>
      <c r="T5" s="317"/>
      <c r="U5" s="318"/>
    </row>
    <row r="6" spans="1:36" s="232" customFormat="1" ht="20.100000000000001" customHeight="1">
      <c r="F6" s="252"/>
      <c r="G6" s="252"/>
      <c r="H6" s="252"/>
      <c r="I6" s="252"/>
      <c r="J6" s="252"/>
      <c r="K6" s="252"/>
      <c r="L6" s="252"/>
      <c r="M6" s="252"/>
      <c r="N6" s="252"/>
      <c r="O6" s="254"/>
      <c r="P6" s="254"/>
      <c r="Q6" s="254"/>
      <c r="R6" s="256"/>
      <c r="S6" s="412"/>
      <c r="T6" s="413"/>
      <c r="U6" s="413"/>
    </row>
    <row r="7" spans="1:36" s="271" customFormat="1" ht="24.9" customHeight="1">
      <c r="B7" s="266" t="s">
        <v>45</v>
      </c>
      <c r="C7" s="266"/>
      <c r="D7" s="266"/>
      <c r="E7" s="266"/>
      <c r="F7" s="266"/>
      <c r="G7" s="267">
        <v>2017</v>
      </c>
      <c r="H7" s="267">
        <v>2018</v>
      </c>
      <c r="I7" s="267">
        <v>2019</v>
      </c>
      <c r="J7" s="267">
        <v>2020</v>
      </c>
      <c r="K7" s="267">
        <v>2021</v>
      </c>
      <c r="L7" s="267">
        <v>2022</v>
      </c>
      <c r="M7" s="267">
        <v>2023</v>
      </c>
      <c r="N7" s="267"/>
      <c r="O7" s="268" t="s">
        <v>46</v>
      </c>
      <c r="P7" s="268"/>
      <c r="Q7" s="268"/>
      <c r="R7" s="268"/>
      <c r="S7" s="269"/>
      <c r="T7" s="451"/>
      <c r="U7" s="451"/>
    </row>
    <row r="8" spans="1:36" s="249" customFormat="1" ht="35.1" customHeight="1">
      <c r="B8" s="272" t="s">
        <v>4</v>
      </c>
      <c r="C8" s="272"/>
      <c r="D8" s="272"/>
      <c r="E8" s="272"/>
      <c r="F8" s="272"/>
      <c r="G8" s="274">
        <f t="shared" ref="G8" si="0">G10+G23+G28+G34+G39</f>
        <v>1015228.2947986478</v>
      </c>
      <c r="H8" s="274">
        <f>H10+H23+H28+H34+H39</f>
        <v>1043960.9849611846</v>
      </c>
      <c r="I8" s="274">
        <f>I10+I23+I28+I34+I39</f>
        <v>1073141.8460800818</v>
      </c>
      <c r="J8" s="274">
        <v>1006102.810324555</v>
      </c>
      <c r="K8" s="274">
        <v>1047547.8735993126</v>
      </c>
      <c r="L8" s="320">
        <f>L10+L23+L28+L34+L39</f>
        <v>1063587.0355660757</v>
      </c>
      <c r="M8" s="320">
        <f>+M10+M23+M28+M34+M39</f>
        <v>1176022</v>
      </c>
      <c r="N8" s="274"/>
      <c r="O8" s="275" t="s">
        <v>5</v>
      </c>
      <c r="P8" s="276"/>
      <c r="Q8" s="276"/>
      <c r="R8" s="276"/>
      <c r="S8" s="274"/>
      <c r="T8" s="452"/>
      <c r="U8" s="452"/>
    </row>
    <row r="9" spans="1:36" s="249" customFormat="1" ht="32.1" customHeight="1">
      <c r="B9" s="278"/>
      <c r="C9" s="278"/>
      <c r="D9" s="278"/>
      <c r="E9" s="278"/>
      <c r="F9" s="278"/>
      <c r="G9" s="274"/>
      <c r="H9" s="274"/>
      <c r="I9" s="274"/>
      <c r="J9" s="274"/>
      <c r="K9" s="274"/>
      <c r="L9" s="274"/>
      <c r="M9" s="274"/>
      <c r="N9" s="274"/>
      <c r="O9" s="279"/>
      <c r="P9" s="279"/>
      <c r="Q9" s="279"/>
      <c r="R9" s="279"/>
      <c r="S9" s="274"/>
      <c r="T9" s="452"/>
      <c r="U9" s="452"/>
    </row>
    <row r="10" spans="1:36" s="249" customFormat="1" ht="35.1" customHeight="1">
      <c r="B10" s="272" t="s">
        <v>47</v>
      </c>
      <c r="C10" s="272"/>
      <c r="D10" s="272"/>
      <c r="E10" s="272"/>
      <c r="F10" s="272"/>
      <c r="G10" s="323">
        <f t="shared" ref="G10" si="1">SUM(G11:G21)</f>
        <v>568901.80314506509</v>
      </c>
      <c r="H10" s="323">
        <f>SUM(H11:H21)</f>
        <v>576712.69772882469</v>
      </c>
      <c r="I10" s="323">
        <f>SUM(I11:I21)</f>
        <v>592651.60722598736</v>
      </c>
      <c r="J10" s="323">
        <v>574554.03489959263</v>
      </c>
      <c r="K10" s="323">
        <v>602621.72672600008</v>
      </c>
      <c r="L10" s="323">
        <f>SUM(L11:L21)</f>
        <v>715585.8282463483</v>
      </c>
      <c r="M10" s="323">
        <v>865437</v>
      </c>
      <c r="N10" s="323"/>
      <c r="O10" s="275" t="s">
        <v>47</v>
      </c>
      <c r="P10" s="276"/>
      <c r="Q10" s="276"/>
      <c r="R10" s="276"/>
      <c r="S10" s="274"/>
      <c r="T10" s="452"/>
      <c r="U10" s="452"/>
      <c r="Y10" s="274"/>
      <c r="Z10" s="453"/>
    </row>
    <row r="11" spans="1:36" s="249" customFormat="1" ht="32.1" customHeight="1">
      <c r="B11" s="281" t="s">
        <v>48</v>
      </c>
      <c r="C11" s="281"/>
      <c r="D11" s="281"/>
      <c r="E11" s="281"/>
      <c r="F11" s="281"/>
      <c r="G11" s="285">
        <v>152301.16521263399</v>
      </c>
      <c r="H11" s="285">
        <v>152401.60603217699</v>
      </c>
      <c r="I11" s="285">
        <v>153608.99278118464</v>
      </c>
      <c r="J11" s="285">
        <v>157593.13192099999</v>
      </c>
      <c r="K11" s="285">
        <v>156472.72336999999</v>
      </c>
      <c r="L11" s="285">
        <v>142798.06752480855</v>
      </c>
      <c r="M11" s="285">
        <v>92053</v>
      </c>
      <c r="N11" s="285"/>
      <c r="O11" s="284" t="s">
        <v>48</v>
      </c>
      <c r="P11" s="284"/>
      <c r="Q11" s="284"/>
      <c r="R11" s="284"/>
      <c r="S11" s="274"/>
      <c r="T11" s="452"/>
      <c r="U11" s="452"/>
    </row>
    <row r="12" spans="1:36" s="249" customFormat="1" ht="32.1" customHeight="1">
      <c r="B12" s="281" t="s">
        <v>49</v>
      </c>
      <c r="C12" s="281"/>
      <c r="D12" s="281"/>
      <c r="E12" s="281"/>
      <c r="F12" s="281"/>
      <c r="G12" s="285">
        <v>165878.08415687401</v>
      </c>
      <c r="H12" s="285">
        <v>171960.48155840152</v>
      </c>
      <c r="I12" s="285">
        <v>183633.97560030466</v>
      </c>
      <c r="J12" s="285">
        <v>175854.26194200001</v>
      </c>
      <c r="K12" s="285">
        <v>185766.14885500001</v>
      </c>
      <c r="L12" s="285">
        <v>330279.96726966521</v>
      </c>
      <c r="M12" s="285">
        <v>44072</v>
      </c>
      <c r="N12" s="285"/>
      <c r="O12" s="284" t="s">
        <v>50</v>
      </c>
      <c r="P12" s="284"/>
      <c r="Q12" s="284"/>
      <c r="R12" s="284"/>
      <c r="S12" s="274"/>
      <c r="T12" s="452"/>
      <c r="U12" s="452"/>
      <c r="X12" s="454"/>
      <c r="Y12" s="454"/>
    </row>
    <row r="13" spans="1:36" s="249" customFormat="1" ht="32.1" customHeight="1">
      <c r="B13" s="281" t="s">
        <v>51</v>
      </c>
      <c r="C13" s="281"/>
      <c r="D13" s="281"/>
      <c r="E13" s="281"/>
      <c r="F13" s="281"/>
      <c r="G13" s="285">
        <v>29019.366012615355</v>
      </c>
      <c r="H13" s="285">
        <v>28584.431132512243</v>
      </c>
      <c r="I13" s="285">
        <v>28622.29699317526</v>
      </c>
      <c r="J13" s="285">
        <v>17767.309331</v>
      </c>
      <c r="K13" s="285">
        <v>19199.698187999998</v>
      </c>
      <c r="L13" s="285">
        <v>21190.251174163757</v>
      </c>
      <c r="M13" s="285">
        <v>11868</v>
      </c>
      <c r="N13" s="285"/>
      <c r="O13" s="284" t="s">
        <v>51</v>
      </c>
      <c r="P13" s="284"/>
      <c r="Q13" s="284"/>
      <c r="R13" s="284"/>
      <c r="S13" s="274"/>
      <c r="T13" s="452"/>
      <c r="U13" s="452"/>
      <c r="V13" s="454"/>
    </row>
    <row r="14" spans="1:36" s="249" customFormat="1" ht="32.1" customHeight="1">
      <c r="B14" s="281" t="s">
        <v>52</v>
      </c>
      <c r="C14" s="281"/>
      <c r="D14" s="281"/>
      <c r="E14" s="281"/>
      <c r="F14" s="281"/>
      <c r="G14" s="285">
        <v>12023.996811384501</v>
      </c>
      <c r="H14" s="285">
        <v>12180.360557756099</v>
      </c>
      <c r="I14" s="285">
        <v>12294.026616161957</v>
      </c>
      <c r="J14" s="285">
        <v>14038.279258</v>
      </c>
      <c r="K14" s="285">
        <v>14405.064942999999</v>
      </c>
      <c r="L14" s="285">
        <v>28128.152699185488</v>
      </c>
      <c r="M14" s="285">
        <v>39189</v>
      </c>
      <c r="N14" s="285"/>
      <c r="O14" s="284" t="s">
        <v>52</v>
      </c>
      <c r="P14" s="284"/>
      <c r="Q14" s="284"/>
      <c r="R14" s="284"/>
      <c r="S14" s="274"/>
      <c r="T14" s="452"/>
      <c r="U14" s="452"/>
    </row>
    <row r="15" spans="1:36" s="249" customFormat="1" ht="32.1" customHeight="1">
      <c r="B15" s="281" t="s">
        <v>53</v>
      </c>
      <c r="C15" s="281"/>
      <c r="D15" s="281"/>
      <c r="E15" s="281"/>
      <c r="F15" s="281"/>
      <c r="G15" s="285">
        <v>43340.668137790097</v>
      </c>
      <c r="H15" s="285">
        <v>42015.729981143966</v>
      </c>
      <c r="I15" s="285">
        <v>41978.071084937175</v>
      </c>
      <c r="J15" s="285">
        <v>50458.121342999999</v>
      </c>
      <c r="K15" s="285">
        <v>48787.099115999998</v>
      </c>
      <c r="L15" s="285">
        <v>30590.307783872006</v>
      </c>
      <c r="M15" s="285">
        <v>304357</v>
      </c>
      <c r="N15" s="285"/>
      <c r="O15" s="284" t="s">
        <v>53</v>
      </c>
      <c r="P15" s="284"/>
      <c r="Q15" s="284"/>
      <c r="R15" s="284"/>
      <c r="S15" s="274"/>
      <c r="T15" s="452"/>
      <c r="U15" s="452"/>
    </row>
    <row r="16" spans="1:36" s="249" customFormat="1" ht="32.1" customHeight="1">
      <c r="B16" s="281" t="s">
        <v>54</v>
      </c>
      <c r="C16" s="281"/>
      <c r="D16" s="281"/>
      <c r="E16" s="281"/>
      <c r="F16" s="281"/>
      <c r="G16" s="285">
        <v>53794.809081208703</v>
      </c>
      <c r="H16" s="285">
        <v>54356.163046392321</v>
      </c>
      <c r="I16" s="285">
        <v>55340.203225925266</v>
      </c>
      <c r="J16" s="285">
        <v>48863.667814</v>
      </c>
      <c r="K16" s="285">
        <v>46907.241195000002</v>
      </c>
      <c r="L16" s="285">
        <v>65300.202252024988</v>
      </c>
      <c r="M16" s="285">
        <v>222687</v>
      </c>
      <c r="N16" s="285"/>
      <c r="O16" s="284" t="s">
        <v>54</v>
      </c>
      <c r="P16" s="284"/>
      <c r="Q16" s="284"/>
      <c r="R16" s="284"/>
      <c r="S16" s="274"/>
      <c r="T16" s="452"/>
      <c r="U16" s="455"/>
    </row>
    <row r="17" spans="2:22" s="249" customFormat="1" ht="32.1" customHeight="1">
      <c r="B17" s="281" t="s">
        <v>55</v>
      </c>
      <c r="C17" s="281"/>
      <c r="D17" s="281"/>
      <c r="E17" s="281"/>
      <c r="F17" s="281"/>
      <c r="G17" s="285">
        <v>5401.1825282338796</v>
      </c>
      <c r="H17" s="285">
        <v>5406.1211837631226</v>
      </c>
      <c r="I17" s="285">
        <v>5410.1796303670144</v>
      </c>
      <c r="J17" s="285">
        <v>5759.9518630000002</v>
      </c>
      <c r="K17" s="285">
        <v>6348.4592720000001</v>
      </c>
      <c r="L17" s="285">
        <v>6916.6574853620086</v>
      </c>
      <c r="M17" s="285">
        <v>4412</v>
      </c>
      <c r="N17" s="285"/>
      <c r="O17" s="284" t="s">
        <v>56</v>
      </c>
      <c r="P17" s="284"/>
      <c r="Q17" s="284"/>
      <c r="R17" s="284"/>
      <c r="S17" s="274"/>
      <c r="T17" s="452"/>
      <c r="U17" s="452"/>
      <c r="V17" s="285"/>
    </row>
    <row r="18" spans="2:22" s="249" customFormat="1" ht="32.1" customHeight="1">
      <c r="B18" s="281" t="s">
        <v>57</v>
      </c>
      <c r="C18" s="281"/>
      <c r="D18" s="281"/>
      <c r="E18" s="281"/>
      <c r="F18" s="281"/>
      <c r="G18" s="285">
        <v>10498.764848290501</v>
      </c>
      <c r="H18" s="285">
        <v>10533.62495765822</v>
      </c>
      <c r="I18" s="285">
        <v>10626.373295562975</v>
      </c>
      <c r="J18" s="285">
        <v>12284.802673</v>
      </c>
      <c r="K18" s="285">
        <v>12516.774019</v>
      </c>
      <c r="L18" s="285">
        <v>9386.2359631436939</v>
      </c>
      <c r="M18" s="285">
        <v>6617</v>
      </c>
      <c r="N18" s="285"/>
      <c r="O18" s="284" t="s">
        <v>57</v>
      </c>
      <c r="P18" s="284"/>
      <c r="Q18" s="284"/>
      <c r="R18" s="284"/>
      <c r="S18" s="274"/>
      <c r="T18" s="452"/>
      <c r="U18" s="452"/>
      <c r="V18" s="285"/>
    </row>
    <row r="19" spans="2:22" s="249" customFormat="1" ht="32.1" customHeight="1">
      <c r="B19" s="281" t="s">
        <v>58</v>
      </c>
      <c r="C19" s="281"/>
      <c r="D19" s="281"/>
      <c r="E19" s="281"/>
      <c r="F19" s="281"/>
      <c r="G19" s="285">
        <v>20902.692802986399</v>
      </c>
      <c r="H19" s="285">
        <v>23452.51685972729</v>
      </c>
      <c r="I19" s="285">
        <v>24977.983042420601</v>
      </c>
      <c r="J19" s="285">
        <v>26213.516900999999</v>
      </c>
      <c r="K19" s="285">
        <v>26114.833519</v>
      </c>
      <c r="L19" s="285">
        <v>24644.042110451144</v>
      </c>
      <c r="M19" s="285">
        <v>2257</v>
      </c>
      <c r="N19" s="285"/>
      <c r="O19" s="284" t="s">
        <v>59</v>
      </c>
      <c r="P19" s="284"/>
      <c r="Q19" s="284"/>
      <c r="R19" s="284"/>
      <c r="S19" s="274"/>
      <c r="T19" s="452"/>
      <c r="U19" s="452"/>
    </row>
    <row r="20" spans="2:22" s="249" customFormat="1" ht="32.1" customHeight="1">
      <c r="B20" s="281" t="s">
        <v>60</v>
      </c>
      <c r="C20" s="281"/>
      <c r="D20" s="281"/>
      <c r="E20" s="281"/>
      <c r="F20" s="281"/>
      <c r="G20" s="285">
        <v>4585.7733932367901</v>
      </c>
      <c r="H20" s="285">
        <v>4592.9404724357128</v>
      </c>
      <c r="I20" s="285">
        <v>4598.2066706346386</v>
      </c>
      <c r="J20" s="285">
        <v>5266.3718280000003</v>
      </c>
      <c r="K20" s="285">
        <v>5350.8292970000002</v>
      </c>
      <c r="L20" s="285">
        <v>4667.9439836715419</v>
      </c>
      <c r="M20" s="285">
        <v>2526</v>
      </c>
      <c r="N20" s="285"/>
      <c r="O20" s="284" t="s">
        <v>60</v>
      </c>
      <c r="P20" s="284"/>
      <c r="Q20" s="284"/>
      <c r="R20" s="284"/>
      <c r="S20" s="274"/>
      <c r="T20" s="452"/>
      <c r="U20" s="452"/>
    </row>
    <row r="21" spans="2:22" s="249" customFormat="1" ht="32.1" customHeight="1">
      <c r="B21" s="281" t="s">
        <v>61</v>
      </c>
      <c r="C21" s="281"/>
      <c r="D21" s="281"/>
      <c r="E21" s="281"/>
      <c r="F21" s="281"/>
      <c r="G21" s="285">
        <v>71155.300159810795</v>
      </c>
      <c r="H21" s="285">
        <v>71228.721946857186</v>
      </c>
      <c r="I21" s="285">
        <v>71561.298285313169</v>
      </c>
      <c r="J21" s="285">
        <v>60454.620025592652</v>
      </c>
      <c r="K21" s="285">
        <v>80752.854952000125</v>
      </c>
      <c r="L21" s="285">
        <v>51684</v>
      </c>
      <c r="M21" s="285">
        <f>+M10-SUM(M11:M20)</f>
        <v>135399</v>
      </c>
      <c r="N21" s="285"/>
      <c r="O21" s="284" t="s">
        <v>62</v>
      </c>
      <c r="P21" s="284"/>
      <c r="Q21" s="284"/>
      <c r="R21" s="284"/>
      <c r="S21" s="274"/>
      <c r="T21" s="452"/>
      <c r="U21" s="452"/>
    </row>
    <row r="22" spans="2:22" s="249" customFormat="1" ht="32.1" customHeight="1">
      <c r="B22" s="286"/>
      <c r="C22" s="286"/>
      <c r="D22" s="286"/>
      <c r="E22" s="286"/>
      <c r="F22" s="286"/>
      <c r="G22" s="285"/>
      <c r="H22" s="285"/>
      <c r="I22" s="285"/>
      <c r="J22" s="285"/>
      <c r="K22" s="285"/>
      <c r="L22" s="285"/>
      <c r="M22" s="285"/>
      <c r="N22" s="285"/>
      <c r="O22" s="288"/>
      <c r="P22" s="288"/>
      <c r="Q22" s="288"/>
      <c r="R22" s="288"/>
      <c r="S22" s="282"/>
      <c r="T22" s="452"/>
      <c r="U22" s="452"/>
      <c r="V22" s="285"/>
    </row>
    <row r="23" spans="2:22" s="249" customFormat="1" ht="35.1" customHeight="1">
      <c r="B23" s="272" t="s">
        <v>63</v>
      </c>
      <c r="C23" s="272"/>
      <c r="D23" s="272"/>
      <c r="E23" s="272"/>
      <c r="F23" s="272"/>
      <c r="G23" s="327">
        <f t="shared" ref="G23" si="2">SUM(G24:G26)</f>
        <v>161982.62191210472</v>
      </c>
      <c r="H23" s="327">
        <f t="shared" ref="H23:I23" si="3">SUM(H24:H26)</f>
        <v>176658.59365109511</v>
      </c>
      <c r="I23" s="327">
        <f t="shared" si="3"/>
        <v>186970.22961595783</v>
      </c>
      <c r="J23" s="327">
        <v>197044.22953663603</v>
      </c>
      <c r="K23" s="327">
        <v>191635.88730422809</v>
      </c>
      <c r="L23" s="327">
        <f t="shared" ref="L23" si="4">SUM(L24:L26)</f>
        <v>135591.06936825343</v>
      </c>
      <c r="M23" s="327">
        <v>87939</v>
      </c>
      <c r="N23" s="323"/>
      <c r="O23" s="275" t="s">
        <v>64</v>
      </c>
      <c r="P23" s="276"/>
      <c r="Q23" s="276"/>
      <c r="R23" s="276"/>
      <c r="S23" s="274"/>
      <c r="T23" s="452"/>
      <c r="U23" s="452"/>
    </row>
    <row r="24" spans="2:22" s="249" customFormat="1" ht="32.1" customHeight="1">
      <c r="B24" s="280" t="s">
        <v>65</v>
      </c>
      <c r="C24" s="280"/>
      <c r="D24" s="280"/>
      <c r="E24" s="280"/>
      <c r="F24" s="280"/>
      <c r="G24" s="290">
        <v>14269.236430070499</v>
      </c>
      <c r="H24" s="290">
        <v>18736.261102174634</v>
      </c>
      <c r="I24" s="290">
        <v>28592.220109788934</v>
      </c>
      <c r="J24" s="290">
        <v>14125.938544000001</v>
      </c>
      <c r="K24" s="290">
        <v>23299.216004000002</v>
      </c>
      <c r="L24" s="290">
        <v>14958.708995749217</v>
      </c>
      <c r="M24" s="290">
        <v>14058</v>
      </c>
      <c r="N24" s="282"/>
      <c r="O24" s="292" t="s">
        <v>66</v>
      </c>
      <c r="P24" s="292"/>
      <c r="Q24" s="292"/>
      <c r="R24" s="292"/>
      <c r="S24" s="282"/>
      <c r="T24" s="452"/>
      <c r="U24" s="452"/>
    </row>
    <row r="25" spans="2:22" s="249" customFormat="1" ht="32.1" customHeight="1">
      <c r="B25" s="280" t="s">
        <v>67</v>
      </c>
      <c r="C25" s="280"/>
      <c r="D25" s="280"/>
      <c r="E25" s="280"/>
      <c r="F25" s="280"/>
      <c r="G25" s="290">
        <v>61230.251170183503</v>
      </c>
      <c r="H25" s="290">
        <v>61251.628896028196</v>
      </c>
      <c r="I25" s="290">
        <v>61627.427535060873</v>
      </c>
      <c r="J25" s="290">
        <v>80487.802121000001</v>
      </c>
      <c r="K25" s="290">
        <v>72759.464745000005</v>
      </c>
      <c r="L25" s="290">
        <v>43479.752983872975</v>
      </c>
      <c r="M25" s="290">
        <v>2062</v>
      </c>
      <c r="N25" s="282"/>
      <c r="O25" s="292" t="s">
        <v>68</v>
      </c>
      <c r="P25" s="292"/>
      <c r="Q25" s="292"/>
      <c r="R25" s="292"/>
      <c r="S25" s="282"/>
      <c r="T25" s="452"/>
      <c r="U25" s="452"/>
    </row>
    <row r="26" spans="2:22" s="249" customFormat="1" ht="32.1" customHeight="1">
      <c r="B26" s="280" t="s">
        <v>69</v>
      </c>
      <c r="C26" s="280"/>
      <c r="D26" s="280"/>
      <c r="E26" s="280"/>
      <c r="F26" s="280"/>
      <c r="G26" s="290">
        <v>86483.134311850707</v>
      </c>
      <c r="H26" s="290">
        <v>96670.703652892291</v>
      </c>
      <c r="I26" s="290">
        <v>96750.581971108026</v>
      </c>
      <c r="J26" s="290">
        <v>102430.48887163604</v>
      </c>
      <c r="K26" s="290">
        <v>95577.206555228084</v>
      </c>
      <c r="L26" s="290">
        <v>77152.607388631237</v>
      </c>
      <c r="M26" s="290">
        <f>+M23-SUM(M24:M25)</f>
        <v>71819</v>
      </c>
      <c r="N26" s="282"/>
      <c r="O26" s="292" t="s">
        <v>70</v>
      </c>
      <c r="P26" s="292"/>
      <c r="Q26" s="292"/>
      <c r="R26" s="292"/>
      <c r="S26" s="282"/>
      <c r="T26" s="452"/>
      <c r="U26" s="452"/>
      <c r="V26" s="285"/>
    </row>
    <row r="27" spans="2:22" s="249" customFormat="1" ht="32.1" customHeight="1">
      <c r="B27" s="286"/>
      <c r="C27" s="286"/>
      <c r="D27" s="286"/>
      <c r="E27" s="286"/>
      <c r="F27" s="286"/>
      <c r="G27" s="282"/>
      <c r="H27" s="282"/>
      <c r="I27" s="282"/>
      <c r="J27" s="282"/>
      <c r="K27" s="282"/>
      <c r="L27" s="282"/>
      <c r="M27" s="282"/>
      <c r="N27" s="282"/>
      <c r="O27" s="288"/>
      <c r="P27" s="288"/>
      <c r="Q27" s="288"/>
      <c r="R27" s="288"/>
      <c r="S27" s="282"/>
      <c r="T27" s="452"/>
      <c r="U27" s="452"/>
      <c r="V27" s="285"/>
    </row>
    <row r="28" spans="2:22" s="249" customFormat="1" ht="35.1" customHeight="1">
      <c r="B28" s="272" t="s">
        <v>71</v>
      </c>
      <c r="C28" s="272"/>
      <c r="D28" s="272"/>
      <c r="E28" s="272"/>
      <c r="F28" s="272"/>
      <c r="G28" s="323">
        <f t="shared" ref="G28" si="5">SUM(G29:G32)</f>
        <v>144495.30094007077</v>
      </c>
      <c r="H28" s="323">
        <f>SUM(H29:H32)</f>
        <v>142883.17305924033</v>
      </c>
      <c r="I28" s="323">
        <f>SUM(I29:I32)</f>
        <v>145063.45794852835</v>
      </c>
      <c r="J28" s="323">
        <v>119680.30475832016</v>
      </c>
      <c r="K28" s="323">
        <v>135050.48419122738</v>
      </c>
      <c r="L28" s="323">
        <f>SUM(L29:L32)</f>
        <v>135674.27860398483</v>
      </c>
      <c r="M28" s="323">
        <v>169714</v>
      </c>
      <c r="N28" s="323"/>
      <c r="O28" s="275" t="s">
        <v>72</v>
      </c>
      <c r="P28" s="276"/>
      <c r="Q28" s="276"/>
      <c r="R28" s="276"/>
      <c r="S28" s="274"/>
      <c r="T28" s="452"/>
      <c r="U28" s="452"/>
      <c r="V28" s="285"/>
    </row>
    <row r="29" spans="2:22" s="249" customFormat="1" ht="32.1" customHeight="1">
      <c r="B29" s="280" t="s">
        <v>73</v>
      </c>
      <c r="C29" s="280"/>
      <c r="D29" s="280"/>
      <c r="E29" s="280"/>
      <c r="F29" s="280"/>
      <c r="G29" s="282">
        <v>77930.7785034548</v>
      </c>
      <c r="H29" s="282">
        <v>74488.62259672361</v>
      </c>
      <c r="I29" s="282">
        <v>75060.625921519881</v>
      </c>
      <c r="J29" s="282">
        <v>45160.372530000001</v>
      </c>
      <c r="K29" s="282">
        <v>53599.315311999999</v>
      </c>
      <c r="L29" s="282">
        <v>33937.802643126583</v>
      </c>
      <c r="M29" s="282">
        <v>29721</v>
      </c>
      <c r="N29" s="282"/>
      <c r="O29" s="292" t="s">
        <v>73</v>
      </c>
      <c r="P29" s="292"/>
      <c r="Q29" s="292"/>
      <c r="R29" s="292"/>
      <c r="S29" s="282"/>
      <c r="T29" s="452"/>
      <c r="U29" s="452"/>
      <c r="V29" s="285"/>
    </row>
    <row r="30" spans="2:22" s="249" customFormat="1" ht="32.1" customHeight="1">
      <c r="B30" s="280" t="s">
        <v>74</v>
      </c>
      <c r="C30" s="280"/>
      <c r="D30" s="280"/>
      <c r="E30" s="280"/>
      <c r="F30" s="280"/>
      <c r="G30" s="282">
        <v>8450.0104598964608</v>
      </c>
      <c r="H30" s="282">
        <v>9905.167000662108</v>
      </c>
      <c r="I30" s="282">
        <v>10096.595188996127</v>
      </c>
      <c r="J30" s="282">
        <v>8824.6321019999996</v>
      </c>
      <c r="K30" s="282">
        <v>9031.8949969999994</v>
      </c>
      <c r="L30" s="282">
        <v>44223.501232994138</v>
      </c>
      <c r="M30" s="282">
        <v>114212</v>
      </c>
      <c r="N30" s="282"/>
      <c r="O30" s="292" t="s">
        <v>74</v>
      </c>
      <c r="P30" s="292"/>
      <c r="Q30" s="292"/>
      <c r="R30" s="292"/>
      <c r="S30" s="282"/>
      <c r="T30" s="452"/>
      <c r="U30" s="452"/>
      <c r="V30" s="285"/>
    </row>
    <row r="31" spans="2:22" s="249" customFormat="1" ht="32.1" customHeight="1">
      <c r="B31" s="280" t="s">
        <v>75</v>
      </c>
      <c r="C31" s="280"/>
      <c r="D31" s="280"/>
      <c r="E31" s="280"/>
      <c r="F31" s="280"/>
      <c r="G31" s="282">
        <v>3117.7336126261198</v>
      </c>
      <c r="H31" s="282">
        <v>3125.9290559180736</v>
      </c>
      <c r="I31" s="282">
        <v>3145.7014932100237</v>
      </c>
      <c r="J31" s="282">
        <v>2509.4799950000001</v>
      </c>
      <c r="K31" s="282">
        <v>2253.7445710000002</v>
      </c>
      <c r="L31" s="282">
        <v>1264.9747278641221</v>
      </c>
      <c r="M31" s="282">
        <v>1546</v>
      </c>
      <c r="N31" s="282"/>
      <c r="O31" s="292" t="s">
        <v>76</v>
      </c>
      <c r="P31" s="292"/>
      <c r="Q31" s="292"/>
      <c r="R31" s="292"/>
      <c r="S31" s="282"/>
      <c r="T31" s="452"/>
      <c r="U31" s="452"/>
    </row>
    <row r="32" spans="2:22" s="249" customFormat="1" ht="32.1" customHeight="1">
      <c r="B32" s="280" t="s">
        <v>77</v>
      </c>
      <c r="C32" s="280"/>
      <c r="D32" s="280"/>
      <c r="E32" s="280"/>
      <c r="F32" s="280"/>
      <c r="G32" s="282">
        <v>54996.778364093399</v>
      </c>
      <c r="H32" s="282">
        <v>55363.454405936514</v>
      </c>
      <c r="I32" s="282">
        <v>56760.535344802316</v>
      </c>
      <c r="J32" s="282">
        <v>63185.820131320157</v>
      </c>
      <c r="K32" s="282">
        <v>70165.529311227365</v>
      </c>
      <c r="L32" s="282">
        <v>56248</v>
      </c>
      <c r="M32" s="282">
        <f>+M28-SUM(M29:M31)</f>
        <v>24235</v>
      </c>
      <c r="N32" s="282"/>
      <c r="O32" s="292" t="s">
        <v>78</v>
      </c>
      <c r="P32" s="292"/>
      <c r="Q32" s="292"/>
      <c r="R32" s="292"/>
      <c r="S32" s="282"/>
      <c r="T32" s="452"/>
      <c r="U32" s="452"/>
      <c r="V32" s="285"/>
    </row>
    <row r="33" spans="1:34" s="249" customFormat="1" ht="32.1" customHeight="1">
      <c r="B33" s="286"/>
      <c r="C33" s="286"/>
      <c r="D33" s="286"/>
      <c r="E33" s="286"/>
      <c r="F33" s="286"/>
      <c r="G33" s="285"/>
      <c r="H33" s="285"/>
      <c r="I33" s="285"/>
      <c r="J33" s="285"/>
      <c r="K33" s="285"/>
      <c r="L33" s="285"/>
      <c r="M33" s="285"/>
      <c r="N33" s="285"/>
      <c r="O33" s="288"/>
      <c r="P33" s="288"/>
      <c r="Q33" s="288"/>
      <c r="R33" s="288"/>
      <c r="S33" s="282"/>
      <c r="T33" s="452"/>
      <c r="U33" s="452"/>
      <c r="V33" s="285"/>
      <c r="W33" s="285"/>
    </row>
    <row r="34" spans="1:34" s="249" customFormat="1" ht="35.1" customHeight="1">
      <c r="B34" s="272" t="s">
        <v>79</v>
      </c>
      <c r="C34" s="272"/>
      <c r="D34" s="272"/>
      <c r="E34" s="272"/>
      <c r="F34" s="272"/>
      <c r="G34" s="323">
        <f t="shared" ref="G34" si="6">SUM(G35:G37)</f>
        <v>82862.237573759383</v>
      </c>
      <c r="H34" s="323">
        <f>SUM(H35:H37)</f>
        <v>83218.438478177864</v>
      </c>
      <c r="I34" s="323">
        <f>SUM(I35:I37)</f>
        <v>83793.530546710419</v>
      </c>
      <c r="J34" s="323">
        <v>84917.347273068226</v>
      </c>
      <c r="K34" s="323">
        <v>85561.714015816498</v>
      </c>
      <c r="L34" s="323">
        <f>SUM(L35:L37)</f>
        <v>54403.299990975225</v>
      </c>
      <c r="M34" s="323">
        <v>41970</v>
      </c>
      <c r="N34" s="323"/>
      <c r="O34" s="275" t="s">
        <v>79</v>
      </c>
      <c r="P34" s="276"/>
      <c r="Q34" s="276"/>
      <c r="R34" s="276"/>
      <c r="S34" s="274"/>
      <c r="T34" s="452"/>
      <c r="U34" s="452"/>
      <c r="V34" s="427"/>
    </row>
    <row r="35" spans="1:34" s="249" customFormat="1" ht="32.1" customHeight="1">
      <c r="B35" s="280" t="s">
        <v>80</v>
      </c>
      <c r="C35" s="280"/>
      <c r="D35" s="280"/>
      <c r="E35" s="280"/>
      <c r="F35" s="280"/>
      <c r="G35" s="282">
        <v>52362.903569900998</v>
      </c>
      <c r="H35" s="282">
        <v>52601.8769712875</v>
      </c>
      <c r="I35" s="282">
        <v>52877.919309964826</v>
      </c>
      <c r="J35" s="282">
        <v>39445.659758000002</v>
      </c>
      <c r="K35" s="282">
        <v>38748.429724000001</v>
      </c>
      <c r="L35" s="282">
        <v>21804.954966727932</v>
      </c>
      <c r="M35" s="282">
        <v>20512</v>
      </c>
      <c r="N35" s="282"/>
      <c r="O35" s="292" t="s">
        <v>80</v>
      </c>
      <c r="P35" s="292"/>
      <c r="Q35" s="292"/>
      <c r="R35" s="292"/>
      <c r="S35" s="282"/>
      <c r="T35" s="452"/>
      <c r="U35" s="452"/>
    </row>
    <row r="36" spans="1:34" s="249" customFormat="1" ht="32.1" customHeight="1">
      <c r="B36" s="280" t="s">
        <v>81</v>
      </c>
      <c r="C36" s="280"/>
      <c r="D36" s="280"/>
      <c r="E36" s="280"/>
      <c r="F36" s="280"/>
      <c r="G36" s="282">
        <v>2129.2892730171802</v>
      </c>
      <c r="H36" s="282">
        <v>2139.6089597838954</v>
      </c>
      <c r="I36" s="282">
        <v>2144.9329788236018</v>
      </c>
      <c r="J36" s="282">
        <v>2982.014889</v>
      </c>
      <c r="K36" s="282">
        <v>3306.0234719999999</v>
      </c>
      <c r="L36" s="282">
        <v>3759.3450242472954</v>
      </c>
      <c r="M36" s="282">
        <v>955</v>
      </c>
      <c r="N36" s="282"/>
      <c r="O36" s="292" t="s">
        <v>81</v>
      </c>
      <c r="P36" s="292"/>
      <c r="Q36" s="292"/>
      <c r="R36" s="292"/>
      <c r="S36" s="282"/>
      <c r="T36" s="452"/>
      <c r="U36" s="452"/>
    </row>
    <row r="37" spans="1:34" s="249" customFormat="1" ht="32.1" customHeight="1">
      <c r="B37" s="280" t="s">
        <v>82</v>
      </c>
      <c r="C37" s="280"/>
      <c r="D37" s="280"/>
      <c r="E37" s="280"/>
      <c r="F37" s="280"/>
      <c r="G37" s="282">
        <v>28370.0447308412</v>
      </c>
      <c r="H37" s="282">
        <v>28476.95254710647</v>
      </c>
      <c r="I37" s="282">
        <v>28770.678257922002</v>
      </c>
      <c r="J37" s="282">
        <v>42489.672626068219</v>
      </c>
      <c r="K37" s="282">
        <v>43507.260819816496</v>
      </c>
      <c r="L37" s="282">
        <v>28839</v>
      </c>
      <c r="M37" s="282">
        <f>+M34-SUM(M35:M36)</f>
        <v>20503</v>
      </c>
      <c r="N37" s="282"/>
      <c r="O37" s="292" t="s">
        <v>83</v>
      </c>
      <c r="P37" s="292"/>
      <c r="Q37" s="292"/>
      <c r="R37" s="292"/>
      <c r="S37" s="282"/>
      <c r="T37" s="452"/>
      <c r="U37" s="452"/>
    </row>
    <row r="38" spans="1:34" s="249" customFormat="1" ht="32.1" customHeight="1">
      <c r="B38" s="286"/>
      <c r="C38" s="286"/>
      <c r="D38" s="286"/>
      <c r="E38" s="286"/>
      <c r="F38" s="286"/>
      <c r="G38" s="285"/>
      <c r="H38" s="285"/>
      <c r="I38" s="285"/>
      <c r="J38" s="285"/>
      <c r="K38" s="285"/>
      <c r="L38" s="285"/>
      <c r="M38" s="285"/>
      <c r="N38" s="285"/>
      <c r="O38" s="288"/>
      <c r="P38" s="288"/>
      <c r="Q38" s="288"/>
      <c r="R38" s="288"/>
      <c r="S38" s="282"/>
      <c r="T38" s="452"/>
      <c r="U38" s="452"/>
      <c r="V38" s="285"/>
    </row>
    <row r="39" spans="1:34" s="249" customFormat="1" ht="35.1" customHeight="1">
      <c r="B39" s="272" t="s">
        <v>84</v>
      </c>
      <c r="C39" s="272"/>
      <c r="D39" s="272"/>
      <c r="E39" s="272"/>
      <c r="F39" s="272"/>
      <c r="G39" s="323">
        <f t="shared" ref="G39" si="7">SUM(G40:G43)</f>
        <v>56986.331227647861</v>
      </c>
      <c r="H39" s="323">
        <f>SUM(H40:H43)</f>
        <v>64488.082043846654</v>
      </c>
      <c r="I39" s="323">
        <f>SUM(I40:I43)</f>
        <v>64663.020742897817</v>
      </c>
      <c r="J39" s="323">
        <v>29906.893856937913</v>
      </c>
      <c r="K39" s="323">
        <v>29149.449694562121</v>
      </c>
      <c r="L39" s="456">
        <f>SUM(L40:L43)</f>
        <v>22332.559356513972</v>
      </c>
      <c r="M39" s="456">
        <v>10962</v>
      </c>
      <c r="N39" s="323"/>
      <c r="O39" s="275" t="s">
        <v>85</v>
      </c>
      <c r="P39" s="276"/>
      <c r="Q39" s="276"/>
      <c r="R39" s="276"/>
      <c r="S39" s="274"/>
      <c r="T39" s="452"/>
      <c r="U39" s="452"/>
    </row>
    <row r="40" spans="1:34" s="249" customFormat="1" ht="32.1" customHeight="1">
      <c r="B40" s="280" t="s">
        <v>86</v>
      </c>
      <c r="C40" s="280"/>
      <c r="D40" s="280"/>
      <c r="E40" s="280"/>
      <c r="F40" s="280"/>
      <c r="G40" s="282">
        <v>13126.128230902365</v>
      </c>
      <c r="H40" s="282">
        <v>13284.969279203495</v>
      </c>
      <c r="I40" s="282">
        <v>13291.0979247717</v>
      </c>
      <c r="J40" s="282">
        <v>9886.2589700000008</v>
      </c>
      <c r="K40" s="282">
        <v>11025.118301</v>
      </c>
      <c r="L40" s="282">
        <v>208.01765416202775</v>
      </c>
      <c r="M40" s="282">
        <v>237</v>
      </c>
      <c r="N40" s="282"/>
      <c r="O40" s="292" t="s">
        <v>87</v>
      </c>
      <c r="P40" s="292"/>
      <c r="Q40" s="292"/>
      <c r="R40" s="292"/>
      <c r="S40" s="282"/>
      <c r="T40" s="452"/>
      <c r="U40" s="452"/>
    </row>
    <row r="41" spans="1:34" s="249" customFormat="1" ht="32.1" customHeight="1">
      <c r="B41" s="280" t="s">
        <v>88</v>
      </c>
      <c r="C41" s="280"/>
      <c r="D41" s="280"/>
      <c r="E41" s="280"/>
      <c r="F41" s="280"/>
      <c r="G41" s="282">
        <v>6489.0871028730216</v>
      </c>
      <c r="H41" s="282">
        <v>6572.7993999730725</v>
      </c>
      <c r="I41" s="282">
        <v>6612.8511008814739</v>
      </c>
      <c r="J41" s="282">
        <v>4524.9874710000004</v>
      </c>
      <c r="K41" s="282">
        <v>4412.27322</v>
      </c>
      <c r="L41" s="282">
        <v>2256.6782117014191</v>
      </c>
      <c r="M41" s="282">
        <v>1777</v>
      </c>
      <c r="N41" s="282"/>
      <c r="O41" s="292" t="s">
        <v>89</v>
      </c>
      <c r="P41" s="292"/>
      <c r="Q41" s="292"/>
      <c r="R41" s="292"/>
      <c r="S41" s="282"/>
      <c r="T41" s="452"/>
      <c r="U41" s="452"/>
      <c r="V41" s="285"/>
    </row>
    <row r="42" spans="1:34" s="249" customFormat="1" ht="32.1" customHeight="1">
      <c r="B42" s="280" t="s">
        <v>90</v>
      </c>
      <c r="C42" s="280"/>
      <c r="D42" s="280"/>
      <c r="E42" s="280"/>
      <c r="F42" s="280"/>
      <c r="G42" s="282">
        <v>23306.421381010077</v>
      </c>
      <c r="H42" s="282">
        <v>30557.780737182919</v>
      </c>
      <c r="I42" s="282">
        <v>30576.006834476982</v>
      </c>
      <c r="J42" s="282">
        <v>11387.838866</v>
      </c>
      <c r="K42" s="282">
        <v>9763.1285229999994</v>
      </c>
      <c r="L42" s="282">
        <v>17404.179771673596</v>
      </c>
      <c r="M42" s="282">
        <v>8722</v>
      </c>
      <c r="N42" s="282"/>
      <c r="O42" s="292" t="s">
        <v>90</v>
      </c>
      <c r="P42" s="292"/>
      <c r="Q42" s="292"/>
      <c r="R42" s="292"/>
      <c r="S42" s="282"/>
      <c r="T42" s="452"/>
      <c r="U42" s="452"/>
    </row>
    <row r="43" spans="1:34" s="249" customFormat="1" ht="32.1" customHeight="1">
      <c r="B43" s="280" t="s">
        <v>91</v>
      </c>
      <c r="C43" s="280"/>
      <c r="D43" s="280"/>
      <c r="E43" s="280"/>
      <c r="F43" s="280"/>
      <c r="G43" s="282">
        <v>14064.694512862399</v>
      </c>
      <c r="H43" s="282">
        <v>14072.53262748717</v>
      </c>
      <c r="I43" s="282">
        <v>14183.064882767663</v>
      </c>
      <c r="J43" s="282">
        <v>4107.8085499379122</v>
      </c>
      <c r="K43" s="282">
        <v>3948.9296505621223</v>
      </c>
      <c r="L43" s="282">
        <v>2463.6837189769303</v>
      </c>
      <c r="M43" s="282">
        <f>+M39-SUM(M40:M42)</f>
        <v>226</v>
      </c>
      <c r="N43" s="282"/>
      <c r="O43" s="292" t="s">
        <v>92</v>
      </c>
      <c r="P43" s="292"/>
      <c r="Q43" s="292"/>
      <c r="R43" s="292"/>
      <c r="S43" s="282"/>
      <c r="T43" s="452"/>
      <c r="U43" s="452"/>
    </row>
    <row r="44" spans="1:34" s="298" customFormat="1" ht="32.1" customHeight="1">
      <c r="B44" s="457"/>
      <c r="C44" s="457"/>
      <c r="D44" s="457"/>
      <c r="E44" s="457"/>
      <c r="F44" s="457"/>
      <c r="G44" s="295"/>
      <c r="H44" s="295"/>
      <c r="I44" s="295"/>
      <c r="J44" s="294"/>
      <c r="K44" s="295"/>
      <c r="L44" s="294"/>
      <c r="M44" s="294"/>
      <c r="N44" s="295"/>
      <c r="O44" s="296"/>
      <c r="P44" s="296"/>
      <c r="Q44" s="296"/>
      <c r="R44" s="296"/>
      <c r="S44" s="297"/>
      <c r="T44" s="458"/>
      <c r="U44" s="458"/>
    </row>
    <row r="45" spans="1:34" s="303" customFormat="1" ht="32.1" customHeight="1">
      <c r="A45" s="459"/>
      <c r="B45" s="299"/>
      <c r="C45" s="299"/>
      <c r="D45" s="299"/>
      <c r="E45" s="299"/>
      <c r="F45" s="299"/>
      <c r="G45" s="330"/>
      <c r="H45" s="330"/>
      <c r="I45" s="330"/>
      <c r="J45" s="331"/>
      <c r="K45" s="330"/>
      <c r="L45" s="331"/>
      <c r="M45" s="331"/>
      <c r="N45" s="330"/>
      <c r="O45" s="302"/>
      <c r="P45" s="302"/>
      <c r="Q45" s="302"/>
      <c r="R45" s="302"/>
      <c r="S45" s="300"/>
      <c r="T45" s="452"/>
      <c r="U45" s="452"/>
      <c r="AH45" s="460"/>
    </row>
    <row r="46" spans="1:34" s="249" customFormat="1" ht="35.1" customHeight="1">
      <c r="A46" s="459"/>
      <c r="B46" s="272" t="s">
        <v>93</v>
      </c>
      <c r="C46" s="272"/>
      <c r="D46" s="272"/>
      <c r="E46" s="272"/>
      <c r="F46" s="272"/>
      <c r="G46" s="323">
        <v>420557.64911266102</v>
      </c>
      <c r="H46" s="323">
        <v>429345.49296228233</v>
      </c>
      <c r="I46" s="323">
        <v>445120.11524280137</v>
      </c>
      <c r="J46" s="323">
        <v>474488.14142300002</v>
      </c>
      <c r="K46" s="323">
        <v>482695.03058000002</v>
      </c>
      <c r="L46" s="323">
        <v>662268.13586599997</v>
      </c>
      <c r="M46" s="323">
        <v>447252</v>
      </c>
      <c r="N46" s="323"/>
      <c r="O46" s="275" t="s">
        <v>93</v>
      </c>
      <c r="P46" s="276"/>
      <c r="Q46" s="276"/>
      <c r="R46" s="276"/>
      <c r="S46" s="274"/>
      <c r="T46" s="452"/>
      <c r="U46" s="452"/>
      <c r="AH46" s="460"/>
    </row>
    <row r="47" spans="1:34" s="249" customFormat="1" ht="35.1" customHeight="1">
      <c r="A47" s="459"/>
      <c r="B47" s="272" t="s">
        <v>95</v>
      </c>
      <c r="C47" s="272"/>
      <c r="D47" s="272"/>
      <c r="E47" s="272"/>
      <c r="F47" s="272"/>
      <c r="G47" s="323">
        <v>104139.541148922</v>
      </c>
      <c r="H47" s="323">
        <v>102386.26443316237</v>
      </c>
      <c r="I47" s="323">
        <v>102816.00268328564</v>
      </c>
      <c r="J47" s="323">
        <v>23067.9144793288</v>
      </c>
      <c r="K47" s="323">
        <v>23693.792901315464</v>
      </c>
      <c r="L47" s="323">
        <v>10433.829152099999</v>
      </c>
      <c r="M47" s="323">
        <v>126571</v>
      </c>
      <c r="N47" s="323"/>
      <c r="O47" s="275" t="s">
        <v>95</v>
      </c>
      <c r="P47" s="276"/>
      <c r="Q47" s="276"/>
      <c r="R47" s="276"/>
      <c r="S47" s="274"/>
      <c r="T47" s="452"/>
      <c r="U47" s="452"/>
      <c r="AH47" s="460"/>
    </row>
    <row r="48" spans="1:34" s="298" customFormat="1" ht="32.1" customHeight="1">
      <c r="A48" s="461"/>
      <c r="B48" s="304"/>
      <c r="C48" s="304"/>
      <c r="D48" s="304"/>
      <c r="E48" s="304"/>
      <c r="F48" s="304"/>
      <c r="G48" s="303"/>
      <c r="H48" s="304"/>
      <c r="I48" s="304"/>
      <c r="J48" s="303"/>
      <c r="K48" s="303"/>
      <c r="L48" s="304"/>
      <c r="M48" s="303"/>
      <c r="N48" s="304"/>
      <c r="O48" s="332"/>
      <c r="P48" s="332"/>
      <c r="Q48" s="332"/>
      <c r="R48" s="332"/>
      <c r="S48" s="297"/>
      <c r="T48" s="462"/>
      <c r="U48" s="462"/>
      <c r="AH48" s="463"/>
    </row>
    <row r="49" spans="1:19" s="249" customFormat="1" ht="20.100000000000001" customHeight="1">
      <c r="F49" s="310"/>
      <c r="G49" s="309"/>
      <c r="H49" s="310"/>
      <c r="I49" s="310"/>
      <c r="J49" s="309"/>
      <c r="K49" s="309"/>
      <c r="L49" s="310"/>
      <c r="M49" s="309"/>
      <c r="N49" s="310"/>
      <c r="O49" s="312"/>
      <c r="P49" s="312"/>
      <c r="Q49" s="312"/>
      <c r="R49" s="312"/>
      <c r="S49" s="310"/>
    </row>
    <row r="50" spans="1:19" s="249" customFormat="1" ht="20.100000000000001" customHeight="1">
      <c r="J50" s="313" t="s">
        <v>96</v>
      </c>
      <c r="K50" s="314" t="s">
        <v>97</v>
      </c>
      <c r="L50" s="314"/>
      <c r="N50" s="283"/>
      <c r="O50" s="314"/>
      <c r="P50" s="314"/>
      <c r="Q50" s="283"/>
      <c r="R50" s="314"/>
    </row>
    <row r="51" spans="1:19" s="249" customFormat="1" ht="20.100000000000001" customHeight="1">
      <c r="J51" s="313"/>
      <c r="K51" s="314"/>
      <c r="L51" s="314"/>
      <c r="N51" s="283"/>
      <c r="O51" s="314"/>
      <c r="P51" s="314"/>
      <c r="Q51" s="283"/>
      <c r="R51" s="314"/>
    </row>
    <row r="52" spans="1:19" s="232" customFormat="1" ht="20.100000000000001" customHeight="1">
      <c r="J52" s="249"/>
      <c r="K52" s="249"/>
      <c r="L52" s="249"/>
      <c r="M52" s="249"/>
      <c r="N52" s="283"/>
      <c r="O52" s="314"/>
      <c r="P52" s="314"/>
      <c r="Q52" s="249"/>
      <c r="R52" s="249"/>
      <c r="S52" s="249"/>
    </row>
    <row r="53" spans="1:19" ht="15.6">
      <c r="J53" s="464"/>
      <c r="K53" s="464"/>
      <c r="L53" s="464"/>
      <c r="M53" s="464"/>
      <c r="N53" s="464"/>
      <c r="O53" s="465"/>
      <c r="P53" s="465"/>
      <c r="Q53" s="465"/>
      <c r="S53" s="464"/>
    </row>
    <row r="54" spans="1:19" ht="15.75" customHeight="1">
      <c r="A54" s="446"/>
      <c r="B54" s="446"/>
      <c r="C54" s="446"/>
      <c r="D54" s="446"/>
      <c r="E54" s="446"/>
      <c r="F54" s="446"/>
      <c r="G54" s="446"/>
      <c r="H54" s="446"/>
      <c r="I54" s="446"/>
      <c r="J54" s="446"/>
      <c r="K54" s="446"/>
      <c r="L54" s="446"/>
      <c r="M54" s="446"/>
      <c r="N54" s="446"/>
      <c r="O54" s="446"/>
      <c r="P54" s="446"/>
      <c r="Q54" s="446"/>
      <c r="R54" s="446"/>
    </row>
  </sheetData>
  <mergeCells count="90">
    <mergeCell ref="B47:F47"/>
    <mergeCell ref="O47:R47"/>
    <mergeCell ref="O48:R48"/>
    <mergeCell ref="O53:Q53"/>
    <mergeCell ref="A54:R54"/>
    <mergeCell ref="B44:F44"/>
    <mergeCell ref="O44:R44"/>
    <mergeCell ref="B45:F45"/>
    <mergeCell ref="O45:R45"/>
    <mergeCell ref="B46:F46"/>
    <mergeCell ref="O46:R46"/>
    <mergeCell ref="B41:F41"/>
    <mergeCell ref="O41:R41"/>
    <mergeCell ref="B42:F42"/>
    <mergeCell ref="O42:R42"/>
    <mergeCell ref="B43:F43"/>
    <mergeCell ref="O43:R43"/>
    <mergeCell ref="B38:F38"/>
    <mergeCell ref="O38:R38"/>
    <mergeCell ref="B39:F39"/>
    <mergeCell ref="O39:R39"/>
    <mergeCell ref="B40:F40"/>
    <mergeCell ref="O40:R40"/>
    <mergeCell ref="B35:F35"/>
    <mergeCell ref="O35:R35"/>
    <mergeCell ref="B36:F36"/>
    <mergeCell ref="O36:R36"/>
    <mergeCell ref="B37:F37"/>
    <mergeCell ref="O37:R37"/>
    <mergeCell ref="B32:F32"/>
    <mergeCell ref="O32:R32"/>
    <mergeCell ref="B33:F33"/>
    <mergeCell ref="O33:R33"/>
    <mergeCell ref="B34:F34"/>
    <mergeCell ref="O34:R34"/>
    <mergeCell ref="B29:F29"/>
    <mergeCell ref="O29:R29"/>
    <mergeCell ref="B30:F30"/>
    <mergeCell ref="O30:R30"/>
    <mergeCell ref="B31:F31"/>
    <mergeCell ref="O31:R31"/>
    <mergeCell ref="B26:F26"/>
    <mergeCell ref="O26:R26"/>
    <mergeCell ref="B27:F27"/>
    <mergeCell ref="O27:R27"/>
    <mergeCell ref="B28:F28"/>
    <mergeCell ref="O28:R28"/>
    <mergeCell ref="B23:F23"/>
    <mergeCell ref="O23:R23"/>
    <mergeCell ref="B24:F24"/>
    <mergeCell ref="O24:R24"/>
    <mergeCell ref="B25:F25"/>
    <mergeCell ref="O25:R25"/>
    <mergeCell ref="B20:F20"/>
    <mergeCell ref="O20:R20"/>
    <mergeCell ref="B21:F21"/>
    <mergeCell ref="O21:R21"/>
    <mergeCell ref="B22:F22"/>
    <mergeCell ref="O22:R22"/>
    <mergeCell ref="B17:F17"/>
    <mergeCell ref="O17:R17"/>
    <mergeCell ref="B18:F18"/>
    <mergeCell ref="O18:R18"/>
    <mergeCell ref="B19:F19"/>
    <mergeCell ref="O19:R19"/>
    <mergeCell ref="B14:F14"/>
    <mergeCell ref="O14:R14"/>
    <mergeCell ref="B15:F15"/>
    <mergeCell ref="O15:R15"/>
    <mergeCell ref="B16:F16"/>
    <mergeCell ref="O16:R16"/>
    <mergeCell ref="B11:F11"/>
    <mergeCell ref="O11:R11"/>
    <mergeCell ref="B12:F12"/>
    <mergeCell ref="O12:R12"/>
    <mergeCell ref="B13:F13"/>
    <mergeCell ref="O13:R13"/>
    <mergeCell ref="B8:F8"/>
    <mergeCell ref="O8:R8"/>
    <mergeCell ref="B9:F9"/>
    <mergeCell ref="O9:R9"/>
    <mergeCell ref="B10:F10"/>
    <mergeCell ref="O10:R10"/>
    <mergeCell ref="Y2:Y3"/>
    <mergeCell ref="Z2:Z3"/>
    <mergeCell ref="B3:R3"/>
    <mergeCell ref="O4:R4"/>
    <mergeCell ref="F5:R5"/>
    <mergeCell ref="B7:F7"/>
    <mergeCell ref="O7:R7"/>
  </mergeCells>
  <printOptions horizontalCentered="1"/>
  <pageMargins left="0.51181102362204722" right="0.51181102362204722" top="0.23622047244094491" bottom="0" header="0.19685039370078741" footer="0"/>
  <pageSetup paperSize="9" scale="46" firstPageNumber="22" orientation="portrait" useFirstPageNumber="1" r:id="rId1"/>
  <rowBreaks count="1" manualBreakCount="1">
    <brk id="51" min="5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T1 a&amp;b </vt:lpstr>
      <vt:lpstr>T1 c&amp;d </vt:lpstr>
      <vt:lpstr>T1 e </vt:lpstr>
      <vt:lpstr>T2 Aff </vt:lpstr>
      <vt:lpstr>T2 TO </vt:lpstr>
      <vt:lpstr>T2 Emp </vt:lpstr>
      <vt:lpstr>T2 COE </vt:lpstr>
      <vt:lpstr>T2 Aset</vt:lpstr>
      <vt:lpstr>'T1 a&amp;b '!Print_Area</vt:lpstr>
      <vt:lpstr>'T1 c&amp;d '!Print_Area</vt:lpstr>
      <vt:lpstr>'T1 e '!Print_Area</vt:lpstr>
      <vt:lpstr>'T2 Aff '!Print_Area</vt:lpstr>
      <vt:lpstr>'T2 Aset'!Print_Area</vt:lpstr>
      <vt:lpstr>'T2 COE '!Print_Area</vt:lpstr>
      <vt:lpstr>'T2 Emp '!Print_Area</vt:lpstr>
      <vt:lpstr>'T2 TO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Dzarifa Ahmad</dc:creator>
  <cp:lastModifiedBy>Dzarifa Ahmad</cp:lastModifiedBy>
  <dcterms:created xsi:type="dcterms:W3CDTF">2025-09-25T23:16:20Z</dcterms:created>
  <dcterms:modified xsi:type="dcterms:W3CDTF">2025-09-25T23:16:43Z</dcterms:modified>
</cp:coreProperties>
</file>