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urizzati.hisam\Documents\MYSTEP IZZATI 2022\2024\FEBRUARY 2024\CMS 022024\"/>
    </mc:Choice>
  </mc:AlternateContent>
  <xr:revisionPtr revIDLastSave="0" documentId="13_ncr:1_{79A027F8-633C-4564-99DC-ADF295BF25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4" r:id="rId4"/>
    <sheet name="Appendix vi" sheetId="5" r:id="rId5"/>
  </sheets>
  <definedNames>
    <definedName name="_xlnm.Print_Area" localSheetId="0">'Appendix i'!$A$1:$L$77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vi'!$A$1:$K$36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7" i="2" l="1"/>
  <c r="K77" i="2"/>
  <c r="J77" i="2"/>
  <c r="I77" i="2"/>
  <c r="H77" i="2"/>
  <c r="L76" i="2"/>
  <c r="K76" i="2"/>
  <c r="J76" i="2"/>
  <c r="I76" i="2"/>
  <c r="H76" i="2"/>
  <c r="L73" i="2"/>
  <c r="K73" i="2"/>
  <c r="J73" i="2"/>
  <c r="I73" i="2"/>
  <c r="H73" i="2"/>
  <c r="L72" i="2"/>
  <c r="K72" i="2"/>
  <c r="J72" i="2"/>
  <c r="I72" i="2"/>
  <c r="H72" i="2"/>
  <c r="L71" i="2"/>
  <c r="K71" i="2"/>
  <c r="J71" i="2"/>
  <c r="I71" i="2"/>
  <c r="H71" i="2"/>
  <c r="L70" i="2"/>
  <c r="K70" i="2"/>
  <c r="J70" i="2"/>
  <c r="I70" i="2"/>
  <c r="H70" i="2"/>
  <c r="L69" i="2"/>
  <c r="K69" i="2"/>
  <c r="J69" i="2"/>
  <c r="I69" i="2"/>
  <c r="H69" i="2"/>
  <c r="L68" i="2"/>
  <c r="K68" i="2"/>
  <c r="J68" i="2"/>
  <c r="I68" i="2"/>
  <c r="H68" i="2"/>
  <c r="L67" i="2"/>
  <c r="K67" i="2"/>
  <c r="J67" i="2"/>
  <c r="I67" i="2"/>
  <c r="H67" i="2"/>
  <c r="L66" i="2"/>
  <c r="K66" i="2"/>
  <c r="J66" i="2"/>
  <c r="I66" i="2"/>
  <c r="H66" i="2"/>
  <c r="L65" i="2"/>
  <c r="K65" i="2"/>
  <c r="J65" i="2"/>
  <c r="I65" i="2"/>
  <c r="H65" i="2"/>
  <c r="L64" i="2"/>
  <c r="K64" i="2"/>
  <c r="J64" i="2"/>
  <c r="I64" i="2"/>
  <c r="H64" i="2"/>
  <c r="L63" i="2"/>
  <c r="K63" i="2"/>
  <c r="J63" i="2"/>
  <c r="I63" i="2"/>
  <c r="H63" i="2"/>
  <c r="L62" i="2"/>
  <c r="K62" i="2"/>
  <c r="J62" i="2"/>
  <c r="I62" i="2"/>
  <c r="H62" i="2"/>
  <c r="K26" i="4" l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L33" i="4"/>
  <c r="L32" i="4"/>
  <c r="L31" i="4"/>
  <c r="L30" i="4"/>
  <c r="L29" i="4"/>
  <c r="L28" i="4"/>
  <c r="L27" i="4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46" i="4"/>
  <c r="H46" i="4" s="1"/>
  <c r="L44" i="4"/>
  <c r="G44" i="4"/>
  <c r="H44" i="4" s="1"/>
  <c r="F44" i="4"/>
  <c r="K35" i="4"/>
  <c r="L35" i="4" s="1"/>
  <c r="J35" i="4"/>
  <c r="E35" i="4"/>
  <c r="F40" i="4" s="1"/>
  <c r="D35" i="4"/>
  <c r="C35" i="4"/>
  <c r="L26" i="4"/>
  <c r="J26" i="4"/>
  <c r="E26" i="4"/>
  <c r="D26" i="4"/>
  <c r="C26" i="4"/>
  <c r="K5" i="4"/>
  <c r="L5" i="4" s="1"/>
  <c r="J5" i="4"/>
  <c r="E5" i="4"/>
  <c r="F5" i="4" s="1"/>
  <c r="D5" i="4"/>
  <c r="C5" i="4"/>
  <c r="G42" i="6"/>
  <c r="H42" i="6" s="1"/>
  <c r="G41" i="6"/>
  <c r="H41" i="6" s="1"/>
  <c r="G40" i="6"/>
  <c r="H40" i="6" s="1"/>
  <c r="G39" i="6"/>
  <c r="H39" i="6" s="1"/>
  <c r="G38" i="6"/>
  <c r="H38" i="6" s="1"/>
  <c r="G37" i="6"/>
  <c r="H37" i="6" s="1"/>
  <c r="G36" i="6"/>
  <c r="H36" i="6" s="1"/>
  <c r="K35" i="6"/>
  <c r="L35" i="6" s="1"/>
  <c r="J35" i="6"/>
  <c r="E35" i="6"/>
  <c r="F39" i="6" s="1"/>
  <c r="D35" i="6"/>
  <c r="C35" i="6"/>
  <c r="L44" i="6"/>
  <c r="G44" i="6"/>
  <c r="H44" i="6" s="1"/>
  <c r="F44" i="6"/>
  <c r="G46" i="6"/>
  <c r="H46" i="6" s="1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G27" i="6"/>
  <c r="H27" i="6" s="1"/>
  <c r="K26" i="6"/>
  <c r="L26" i="6" s="1"/>
  <c r="J26" i="6"/>
  <c r="E26" i="6"/>
  <c r="D26" i="6"/>
  <c r="C26" i="6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K5" i="6"/>
  <c r="L5" i="6" s="1"/>
  <c r="J5" i="6"/>
  <c r="E5" i="6"/>
  <c r="D5" i="6"/>
  <c r="C5" i="6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75" i="7"/>
  <c r="K73" i="7"/>
  <c r="K74" i="7" s="1"/>
  <c r="L74" i="7" s="1"/>
  <c r="J73" i="7"/>
  <c r="J74" i="7" s="1"/>
  <c r="G75" i="7"/>
  <c r="H75" i="7" s="1"/>
  <c r="E73" i="7"/>
  <c r="D73" i="7"/>
  <c r="D74" i="7" s="1"/>
  <c r="C73" i="7"/>
  <c r="C74" i="7" s="1"/>
  <c r="F43" i="7"/>
  <c r="G72" i="7"/>
  <c r="H72" i="7" s="1"/>
  <c r="F72" i="7"/>
  <c r="G71" i="7"/>
  <c r="H71" i="7" s="1"/>
  <c r="F71" i="7"/>
  <c r="G70" i="7"/>
  <c r="H70" i="7" s="1"/>
  <c r="F70" i="7"/>
  <c r="G69" i="7"/>
  <c r="H69" i="7" s="1"/>
  <c r="F69" i="7"/>
  <c r="G68" i="7"/>
  <c r="H68" i="7" s="1"/>
  <c r="F68" i="7"/>
  <c r="H67" i="7"/>
  <c r="G67" i="7"/>
  <c r="F67" i="7"/>
  <c r="G66" i="7"/>
  <c r="H66" i="7" s="1"/>
  <c r="F66" i="7"/>
  <c r="G65" i="7"/>
  <c r="H65" i="7" s="1"/>
  <c r="F65" i="7"/>
  <c r="G64" i="7"/>
  <c r="H64" i="7" s="1"/>
  <c r="F64" i="7"/>
  <c r="G63" i="7"/>
  <c r="H63" i="7" s="1"/>
  <c r="F63" i="7"/>
  <c r="G62" i="7"/>
  <c r="H62" i="7" s="1"/>
  <c r="F62" i="7"/>
  <c r="G61" i="7"/>
  <c r="H61" i="7" s="1"/>
  <c r="F61" i="7"/>
  <c r="G60" i="7"/>
  <c r="H60" i="7" s="1"/>
  <c r="F60" i="7"/>
  <c r="G59" i="7"/>
  <c r="H59" i="7" s="1"/>
  <c r="F59" i="7"/>
  <c r="G58" i="7"/>
  <c r="H58" i="7" s="1"/>
  <c r="F58" i="7"/>
  <c r="G57" i="7"/>
  <c r="H57" i="7" s="1"/>
  <c r="F57" i="7"/>
  <c r="G56" i="7"/>
  <c r="H56" i="7" s="1"/>
  <c r="F56" i="7"/>
  <c r="G55" i="7"/>
  <c r="H55" i="7" s="1"/>
  <c r="F55" i="7"/>
  <c r="G54" i="7"/>
  <c r="H54" i="7" s="1"/>
  <c r="F54" i="7"/>
  <c r="G53" i="7"/>
  <c r="H53" i="7" s="1"/>
  <c r="F53" i="7"/>
  <c r="G52" i="7"/>
  <c r="H52" i="7" s="1"/>
  <c r="F52" i="7"/>
  <c r="G51" i="7"/>
  <c r="H51" i="7" s="1"/>
  <c r="F51" i="7"/>
  <c r="G50" i="7"/>
  <c r="H50" i="7" s="1"/>
  <c r="F50" i="7"/>
  <c r="G49" i="7"/>
  <c r="H49" i="7" s="1"/>
  <c r="F49" i="7"/>
  <c r="G48" i="7"/>
  <c r="H48" i="7" s="1"/>
  <c r="F48" i="7"/>
  <c r="G47" i="7"/>
  <c r="H47" i="7" s="1"/>
  <c r="F47" i="7"/>
  <c r="G46" i="7"/>
  <c r="H46" i="7" s="1"/>
  <c r="F46" i="7"/>
  <c r="G45" i="7"/>
  <c r="H45" i="7" s="1"/>
  <c r="F45" i="7"/>
  <c r="G44" i="7"/>
  <c r="H44" i="7" s="1"/>
  <c r="F44" i="7"/>
  <c r="G43" i="7"/>
  <c r="H43" i="7" s="1"/>
  <c r="L37" i="7"/>
  <c r="K35" i="7"/>
  <c r="K36" i="7" s="1"/>
  <c r="L36" i="7" s="1"/>
  <c r="J35" i="7"/>
  <c r="J36" i="7" s="1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G37" i="7"/>
  <c r="H37" i="7" s="1"/>
  <c r="F37" i="7"/>
  <c r="G34" i="7"/>
  <c r="H34" i="7" s="1"/>
  <c r="F34" i="7"/>
  <c r="G33" i="7"/>
  <c r="H33" i="7" s="1"/>
  <c r="F33" i="7"/>
  <c r="G32" i="7"/>
  <c r="H32" i="7" s="1"/>
  <c r="F32" i="7"/>
  <c r="G31" i="7"/>
  <c r="H31" i="7" s="1"/>
  <c r="F31" i="7"/>
  <c r="G30" i="7"/>
  <c r="H30" i="7" s="1"/>
  <c r="F30" i="7"/>
  <c r="G29" i="7"/>
  <c r="H29" i="7" s="1"/>
  <c r="F29" i="7"/>
  <c r="G28" i="7"/>
  <c r="H28" i="7" s="1"/>
  <c r="F28" i="7"/>
  <c r="G27" i="7"/>
  <c r="H27" i="7" s="1"/>
  <c r="F27" i="7"/>
  <c r="G26" i="7"/>
  <c r="H26" i="7" s="1"/>
  <c r="F26" i="7"/>
  <c r="G25" i="7"/>
  <c r="H25" i="7" s="1"/>
  <c r="F25" i="7"/>
  <c r="G24" i="7"/>
  <c r="H24" i="7" s="1"/>
  <c r="F24" i="7"/>
  <c r="G23" i="7"/>
  <c r="H23" i="7" s="1"/>
  <c r="F23" i="7"/>
  <c r="G22" i="7"/>
  <c r="H22" i="7" s="1"/>
  <c r="F22" i="7"/>
  <c r="G21" i="7"/>
  <c r="H21" i="7" s="1"/>
  <c r="F21" i="7"/>
  <c r="G20" i="7"/>
  <c r="H20" i="7" s="1"/>
  <c r="F20" i="7"/>
  <c r="G19" i="7"/>
  <c r="H19" i="7" s="1"/>
  <c r="F19" i="7"/>
  <c r="G18" i="7"/>
  <c r="H18" i="7" s="1"/>
  <c r="F18" i="7"/>
  <c r="G17" i="7"/>
  <c r="H17" i="7" s="1"/>
  <c r="F17" i="7"/>
  <c r="G16" i="7"/>
  <c r="H16" i="7" s="1"/>
  <c r="F16" i="7"/>
  <c r="G15" i="7"/>
  <c r="H15" i="7" s="1"/>
  <c r="F15" i="7"/>
  <c r="G14" i="7"/>
  <c r="H14" i="7" s="1"/>
  <c r="F14" i="7"/>
  <c r="G13" i="7"/>
  <c r="H13" i="7" s="1"/>
  <c r="F13" i="7"/>
  <c r="G12" i="7"/>
  <c r="H12" i="7" s="1"/>
  <c r="F12" i="7"/>
  <c r="G11" i="7"/>
  <c r="H11" i="7" s="1"/>
  <c r="F11" i="7"/>
  <c r="G10" i="7"/>
  <c r="H10" i="7" s="1"/>
  <c r="F10" i="7"/>
  <c r="G9" i="7"/>
  <c r="H9" i="7" s="1"/>
  <c r="F9" i="7"/>
  <c r="G8" i="7"/>
  <c r="H8" i="7" s="1"/>
  <c r="F8" i="7"/>
  <c r="G7" i="7"/>
  <c r="H7" i="7" s="1"/>
  <c r="F7" i="7"/>
  <c r="G6" i="7"/>
  <c r="H6" i="7" s="1"/>
  <c r="F6" i="7"/>
  <c r="G5" i="7"/>
  <c r="H5" i="7" s="1"/>
  <c r="F5" i="7"/>
  <c r="E35" i="7"/>
  <c r="G35" i="7" s="1"/>
  <c r="H35" i="7" s="1"/>
  <c r="D35" i="7"/>
  <c r="D36" i="7" s="1"/>
  <c r="C35" i="7"/>
  <c r="C36" i="7" s="1"/>
  <c r="G26" i="6" l="1"/>
  <c r="H26" i="6" s="1"/>
  <c r="L39" i="6"/>
  <c r="L40" i="6"/>
  <c r="E36" i="7"/>
  <c r="G36" i="7" s="1"/>
  <c r="H36" i="7" s="1"/>
  <c r="F35" i="7"/>
  <c r="L41" i="6"/>
  <c r="L42" i="6"/>
  <c r="G26" i="4"/>
  <c r="H26" i="4" s="1"/>
  <c r="F23" i="4"/>
  <c r="L24" i="4"/>
  <c r="F32" i="4"/>
  <c r="F36" i="4"/>
  <c r="F41" i="4"/>
  <c r="F16" i="4"/>
  <c r="F27" i="4"/>
  <c r="F42" i="4"/>
  <c r="F11" i="4"/>
  <c r="F17" i="4"/>
  <c r="L6" i="4"/>
  <c r="F28" i="4"/>
  <c r="F33" i="4"/>
  <c r="F37" i="4"/>
  <c r="L10" i="4"/>
  <c r="L36" i="4"/>
  <c r="F18" i="4"/>
  <c r="L12" i="4"/>
  <c r="F38" i="4"/>
  <c r="L37" i="4"/>
  <c r="F12" i="4"/>
  <c r="L13" i="4"/>
  <c r="F29" i="4"/>
  <c r="L38" i="4"/>
  <c r="L14" i="4"/>
  <c r="F39" i="4"/>
  <c r="L39" i="4"/>
  <c r="F13" i="4"/>
  <c r="F20" i="4"/>
  <c r="L15" i="4"/>
  <c r="F30" i="4"/>
  <c r="L40" i="4"/>
  <c r="L16" i="4"/>
  <c r="L41" i="4"/>
  <c r="F7" i="4"/>
  <c r="L18" i="4"/>
  <c r="F31" i="4"/>
  <c r="L42" i="4"/>
  <c r="F15" i="4"/>
  <c r="L22" i="4"/>
  <c r="L17" i="4"/>
  <c r="L7" i="4"/>
  <c r="L19" i="4"/>
  <c r="L8" i="4"/>
  <c r="L20" i="4"/>
  <c r="L9" i="4"/>
  <c r="L21" i="4"/>
  <c r="L11" i="4"/>
  <c r="L23" i="4"/>
  <c r="F8" i="4"/>
  <c r="F19" i="4"/>
  <c r="F24" i="4"/>
  <c r="F14" i="4"/>
  <c r="F9" i="4"/>
  <c r="F10" i="4"/>
  <c r="F21" i="4"/>
  <c r="F6" i="4"/>
  <c r="F22" i="4"/>
  <c r="F17" i="6"/>
  <c r="F16" i="6"/>
  <c r="F24" i="6"/>
  <c r="F12" i="6"/>
  <c r="F23" i="6"/>
  <c r="F11" i="6"/>
  <c r="F22" i="6"/>
  <c r="F10" i="6"/>
  <c r="F21" i="6"/>
  <c r="F9" i="6"/>
  <c r="F20" i="6"/>
  <c r="F8" i="6"/>
  <c r="F19" i="6"/>
  <c r="F7" i="6"/>
  <c r="F18" i="6"/>
  <c r="F6" i="6"/>
  <c r="F15" i="6"/>
  <c r="F14" i="6"/>
  <c r="F13" i="6"/>
  <c r="L6" i="6"/>
  <c r="L15" i="6"/>
  <c r="L16" i="6"/>
  <c r="L17" i="6"/>
  <c r="L18" i="6"/>
  <c r="F31" i="6"/>
  <c r="G35" i="6"/>
  <c r="H35" i="6" s="1"/>
  <c r="F40" i="6"/>
  <c r="F32" i="6"/>
  <c r="L7" i="6"/>
  <c r="L19" i="6"/>
  <c r="F27" i="6"/>
  <c r="F41" i="6"/>
  <c r="G5" i="6"/>
  <c r="H5" i="6" s="1"/>
  <c r="L8" i="6"/>
  <c r="L20" i="6"/>
  <c r="F36" i="6"/>
  <c r="L9" i="6"/>
  <c r="L21" i="6"/>
  <c r="F28" i="6"/>
  <c r="F33" i="6"/>
  <c r="L10" i="6"/>
  <c r="L22" i="6"/>
  <c r="F37" i="6"/>
  <c r="F42" i="6"/>
  <c r="L11" i="6"/>
  <c r="L23" i="6"/>
  <c r="L12" i="6"/>
  <c r="L24" i="6"/>
  <c r="F29" i="6"/>
  <c r="L36" i="6"/>
  <c r="L13" i="6"/>
  <c r="F5" i="6"/>
  <c r="F38" i="6"/>
  <c r="L37" i="6"/>
  <c r="L14" i="6"/>
  <c r="F30" i="6"/>
  <c r="L38" i="6"/>
  <c r="G73" i="7"/>
  <c r="H73" i="7" s="1"/>
  <c r="E74" i="7"/>
  <c r="F74" i="7" s="1"/>
  <c r="L35" i="7"/>
  <c r="F36" i="7"/>
  <c r="G35" i="4"/>
  <c r="H35" i="4" s="1"/>
  <c r="F26" i="4"/>
  <c r="F35" i="4"/>
  <c r="G5" i="4"/>
  <c r="H5" i="4" s="1"/>
  <c r="F35" i="6"/>
  <c r="F26" i="6"/>
  <c r="L73" i="7"/>
  <c r="F73" i="7"/>
  <c r="F35" i="5"/>
  <c r="G35" i="5" s="1"/>
  <c r="F33" i="5"/>
  <c r="G33" i="5" s="1"/>
  <c r="G74" i="7" l="1"/>
  <c r="H74" i="7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1" i="5"/>
  <c r="G21" i="5" s="1"/>
  <c r="F19" i="5"/>
  <c r="G19" i="5" s="1"/>
  <c r="F18" i="5"/>
  <c r="G18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7" i="5"/>
  <c r="G7" i="5" s="1"/>
  <c r="F6" i="5"/>
  <c r="G6" i="5" s="1"/>
  <c r="I23" i="5"/>
  <c r="J23" i="5"/>
  <c r="D23" i="5"/>
  <c r="F23" i="5" s="1"/>
  <c r="G23" i="5" s="1"/>
  <c r="C23" i="5"/>
  <c r="B23" i="5"/>
  <c r="J17" i="5"/>
  <c r="I17" i="5"/>
  <c r="D17" i="5"/>
  <c r="F17" i="5" s="1"/>
  <c r="G17" i="5" s="1"/>
  <c r="C17" i="5"/>
  <c r="B17" i="5"/>
  <c r="J9" i="5"/>
  <c r="I9" i="5"/>
  <c r="D9" i="5"/>
  <c r="F9" i="5" s="1"/>
  <c r="G9" i="5" s="1"/>
  <c r="C9" i="5"/>
  <c r="B9" i="5"/>
  <c r="J5" i="5"/>
  <c r="I5" i="5"/>
  <c r="B5" i="5"/>
  <c r="D5" i="5"/>
  <c r="F5" i="5" s="1"/>
  <c r="G5" i="5" s="1"/>
  <c r="C5" i="5"/>
  <c r="J34" i="5" l="1"/>
  <c r="I34" i="5"/>
  <c r="C34" i="5"/>
  <c r="B34" i="5"/>
  <c r="D34" i="5"/>
  <c r="K34" i="5" l="1"/>
  <c r="K10" i="5"/>
  <c r="F34" i="5"/>
  <c r="G34" i="5" s="1"/>
  <c r="K36" i="5"/>
  <c r="K35" i="5"/>
  <c r="K30" i="5"/>
  <c r="K29" i="5"/>
  <c r="K28" i="5"/>
  <c r="K15" i="5"/>
  <c r="K26" i="5"/>
  <c r="K14" i="5"/>
  <c r="K11" i="5"/>
  <c r="K19" i="5"/>
  <c r="K31" i="5"/>
  <c r="K27" i="5"/>
  <c r="K24" i="5"/>
  <c r="K12" i="5"/>
  <c r="K6" i="5"/>
  <c r="K23" i="5"/>
  <c r="K5" i="5"/>
  <c r="K18" i="5"/>
  <c r="K25" i="5"/>
  <c r="K13" i="5"/>
  <c r="K7" i="5"/>
  <c r="K21" i="5"/>
  <c r="K9" i="5"/>
  <c r="K17" i="5"/>
  <c r="E36" i="5"/>
  <c r="E33" i="5"/>
  <c r="F36" i="5"/>
  <c r="G36" i="5" s="1"/>
  <c r="E35" i="5"/>
  <c r="E23" i="5"/>
  <c r="E17" i="5"/>
  <c r="E7" i="5"/>
  <c r="E31" i="5"/>
  <c r="E26" i="5"/>
  <c r="E5" i="5"/>
  <c r="E24" i="5"/>
  <c r="E28" i="5"/>
  <c r="E13" i="5"/>
  <c r="E27" i="5"/>
  <c r="E21" i="5"/>
  <c r="E12" i="5"/>
  <c r="E11" i="5"/>
  <c r="E25" i="5"/>
  <c r="E19" i="5"/>
  <c r="E30" i="5"/>
  <c r="E15" i="5"/>
  <c r="E14" i="5"/>
  <c r="E10" i="5"/>
  <c r="E6" i="5"/>
  <c r="E9" i="5"/>
  <c r="E18" i="5"/>
  <c r="E29" i="5"/>
  <c r="E3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Nurafizah Paumil</author>
  </authors>
  <commentList>
    <comment ref="M27" authorId="0" shapeId="0" xr:uid="{31697C5A-D67C-4DF2-8CA5-F7DF29D19FDC}">
      <text>
        <r>
          <rPr>
            <b/>
            <sz val="9"/>
            <color indexed="81"/>
            <rFont val="Tahoma"/>
            <family val="2"/>
          </rPr>
          <t>Nurafizah Paumil:</t>
        </r>
        <r>
          <rPr>
            <sz val="9"/>
            <color indexed="81"/>
            <rFont val="Tahoma"/>
            <family val="2"/>
          </rPr>
          <t xml:space="preserve">
Senarai sektor perlu ikut ranking cumulative, contoh - Jan-Nov 2023.</t>
        </r>
      </text>
    </comment>
  </commentList>
</comments>
</file>

<file path=xl/sharedStrings.xml><?xml version="1.0" encoding="utf-8"?>
<sst xmlns="http://schemas.openxmlformats.org/spreadsheetml/2006/main" count="374" uniqueCount="189">
  <si>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</si>
  <si>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</si>
  <si>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</si>
  <si>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</si>
  <si>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</si>
  <si>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</si>
  <si>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</si>
  <si>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</si>
  <si>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</si>
  <si>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</si>
  <si>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</si>
  <si>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</si>
  <si>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</si>
  <si>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</si>
  <si>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</si>
  <si>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</si>
  <si>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</si>
  <si>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</si>
  <si>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</si>
  <si>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</si>
  <si>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</si>
  <si>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</si>
  <si>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</si>
  <si>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</si>
  <si>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</si>
  <si>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</si>
  <si>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</si>
  <si>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</si>
  <si>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</si>
  <si>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</si>
  <si>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</si>
  <si>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JAN</t>
  </si>
  <si>
    <t>FEB</t>
  </si>
  <si>
    <t>APR</t>
  </si>
  <si>
    <t>JUN</t>
  </si>
  <si>
    <t>JUL</t>
  </si>
  <si>
    <t>SEP</t>
  </si>
  <si>
    <t>NOV</t>
  </si>
  <si>
    <t>Eksport Domestik</t>
  </si>
  <si>
    <t>Import</t>
  </si>
  <si>
    <t>Jumlah Dagangan</t>
  </si>
  <si>
    <t xml:space="preserve">Imbangan Dagangan </t>
  </si>
  <si>
    <t>Perubahan Tahunan</t>
  </si>
  <si>
    <t>Nilai RM Juta</t>
  </si>
  <si>
    <t>Tempoh</t>
  </si>
  <si>
    <t>Negara</t>
  </si>
  <si>
    <t>Bil</t>
  </si>
  <si>
    <t>Sumbangan 
(%)</t>
  </si>
  <si>
    <t>Jumlah Eksport</t>
  </si>
  <si>
    <t>Jumlah Import</t>
  </si>
  <si>
    <t>Nilai RM Juta (CIF)</t>
  </si>
  <si>
    <t>Barangan Elektrik &amp; Elektronik</t>
  </si>
  <si>
    <t>Keluaran Petroleum</t>
  </si>
  <si>
    <t>Kimia dan Bahan Kimia</t>
  </si>
  <si>
    <t>Jentera, Kelengkapan dan Peralatan</t>
  </si>
  <si>
    <t>Barangan Perkilangan Logam</t>
  </si>
  <si>
    <t>Keluaran Getah</t>
  </si>
  <si>
    <t>Kelengkapan Pengangkutan</t>
  </si>
  <si>
    <t>Barangan Kayu</t>
  </si>
  <si>
    <t>Barang Kemas</t>
  </si>
  <si>
    <t>Getah Asli</t>
  </si>
  <si>
    <t>Minyak Sayuran Lain</t>
  </si>
  <si>
    <t>Kayu Balak</t>
  </si>
  <si>
    <t>Petroleum Mentah</t>
  </si>
  <si>
    <t>Timah</t>
  </si>
  <si>
    <t>Hasil Galian Lain</t>
  </si>
  <si>
    <t>Lain-Lain</t>
  </si>
  <si>
    <t>Perlombongan</t>
  </si>
  <si>
    <t>Pertanian</t>
  </si>
  <si>
    <t>Pembuatan</t>
  </si>
  <si>
    <t>Lain-lain</t>
  </si>
  <si>
    <t>Barangan Modal</t>
  </si>
  <si>
    <t>Barangan Modal (Kecuali Alat Kelengkapan Pengangkutan)</t>
  </si>
  <si>
    <t>Alat Kelengkapan Pengangkutan Perindustrian</t>
  </si>
  <si>
    <t>Barangan Tahan Lama</t>
  </si>
  <si>
    <t>Makanan dan Minuman, Utama, Khusus Untuk Penggunaan Isirumah</t>
  </si>
  <si>
    <t>Makanan dan Minuman, Diproses, Khusus Untuk Penggunaan Isirumah</t>
  </si>
  <si>
    <t>Barangan Tidak Tahan Lama</t>
  </si>
  <si>
    <t>Barangan Separa Tahan Lama</t>
  </si>
  <si>
    <t>Alat Kelengkapan Pengangkutan Bukan Perindustrian</t>
  </si>
  <si>
    <t>Alat Kelengkapan Pengangkutan Motokar Penumpang</t>
  </si>
  <si>
    <t>Barangan T.S.T.L</t>
  </si>
  <si>
    <t>Barangan Perantaraan</t>
  </si>
  <si>
    <t>Makanan &amp; Minuman, Utama, Khusus untuk Industri</t>
  </si>
  <si>
    <t>Makanan &amp; Minuman, Diproses, Khusus untuk Industri</t>
  </si>
  <si>
    <t>Bahan Api &amp; Pelincir, Utama</t>
  </si>
  <si>
    <t>Bahan Api &amp; Pelincir, Diproses, Lain-lain</t>
  </si>
  <si>
    <t>Bekalan Perindustrian, T.S.T.L, Utama</t>
  </si>
  <si>
    <t>Bekalan Perindustrian, T.S.T.L, Diproses</t>
  </si>
  <si>
    <t>Alat Ganti dan Aksesori untuk Kelengkapan Pengangkutan</t>
  </si>
  <si>
    <t>Transaksi Bawah RM5,000</t>
  </si>
  <si>
    <t>Import Tertangguh</t>
  </si>
  <si>
    <t>Eksport Semula</t>
  </si>
  <si>
    <t>Import Kasar</t>
  </si>
  <si>
    <t>Bil.</t>
  </si>
  <si>
    <t>-</t>
  </si>
  <si>
    <t>Barangan Penggunaan</t>
  </si>
  <si>
    <t>2021</t>
  </si>
  <si>
    <t>Sumbangan
 (%)</t>
  </si>
  <si>
    <t>Nilai RM juta (FOB)</t>
  </si>
  <si>
    <t>Nilai RM juta (CIF)</t>
  </si>
  <si>
    <t>2020</t>
  </si>
  <si>
    <t>Kategori  BEC</t>
  </si>
  <si>
    <t>ST1</t>
  </si>
  <si>
    <t>ST2</t>
  </si>
  <si>
    <t>ST3</t>
  </si>
  <si>
    <t>ST4</t>
  </si>
  <si>
    <t>MAC</t>
  </si>
  <si>
    <t>MEI</t>
  </si>
  <si>
    <t>OGO</t>
  </si>
  <si>
    <t>OKT</t>
  </si>
  <si>
    <t>DIS</t>
  </si>
  <si>
    <t>Jadual  I : Eksport, Eksport Domestik, Import, Jumlah Dagangan dan Imbangan Dagangan</t>
  </si>
  <si>
    <t>Jadual II: Eksport Mengikut Negara Destinasi</t>
  </si>
  <si>
    <t>Jadual III: Import Mengikut Negara Asal</t>
  </si>
  <si>
    <t>Jadual IV: Eksport Mengikut Sektor dan Subsektor</t>
  </si>
  <si>
    <t>Jadual V: Import Mengikut Sektor dan Subsektor</t>
  </si>
  <si>
    <t>Jadual VI: Import mengikut Klasifikasi Penggunaan Akhir &amp; Kategori Ekonomi  Umum (BEC)</t>
  </si>
  <si>
    <t>Perubahan Tahunan (%)</t>
  </si>
  <si>
    <t>Eksport</t>
  </si>
  <si>
    <t>Sektor dan Subsektor</t>
  </si>
  <si>
    <t>2022</t>
  </si>
  <si>
    <t>Barangan Dua Guna</t>
  </si>
  <si>
    <t>Barangan Optik dan Saintifik</t>
  </si>
  <si>
    <t>Barangan Perkilangan Berasaskan Minyak Sawit</t>
  </si>
  <si>
    <t>Barangan Besi dan Keluli</t>
  </si>
  <si>
    <t>Barangan Makanan Diproses</t>
  </si>
  <si>
    <t>Tekstil, Pakaian dan Kasut</t>
  </si>
  <si>
    <t>Barangan Perkilangan Plastik</t>
  </si>
  <si>
    <t>Barangan Galian Bukan Logam</t>
  </si>
  <si>
    <t>Barangan Kertas Dan Palpa</t>
  </si>
  <si>
    <t>Barangan Minuman Dan Tembakau</t>
  </si>
  <si>
    <t>Barangan Perkilangan Lain</t>
  </si>
  <si>
    <t>Kayu Gergaji dan Kumai</t>
  </si>
  <si>
    <t>Makanan Laut Segar, Disejuk atau Beku</t>
  </si>
  <si>
    <t>Keluaran Pertanian Lain</t>
  </si>
  <si>
    <t>Gas Asli Cecair (LNG)</t>
  </si>
  <si>
    <t>Bijih Logam &amp; Serpihan Logam</t>
  </si>
  <si>
    <t>Petroleum Kondensat &amp; Minyak Petroleum Lain</t>
  </si>
  <si>
    <t>Baja Mentah &amp; Galian Mentah</t>
  </si>
  <si>
    <t>Bahan Api &amp; Pelincir, Diproses, Minyak 
Kenderaan</t>
  </si>
  <si>
    <t>Alat Ganti dan Aksesori Barangan Modal (Kecuali Alat Kelengkapan Pengangkutan)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</si>
  <si>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</si>
  <si>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</si>
  <si>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</si>
  <si>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</si>
  <si>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</si>
  <si>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</si>
  <si>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</si>
  <si>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</si>
  <si>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</si>
  <si>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</si>
  <si>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</si>
  <si>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</si>
  <si>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</si>
  <si>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</si>
  <si>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</si>
  <si>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</si>
  <si>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</si>
  <si>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</si>
  <si>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</si>
  <si>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</si>
  <si>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</si>
  <si>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</si>
  <si>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Myanmar</t>
  </si>
  <si>
    <t>Canada</t>
  </si>
  <si>
    <t>Pakistan</t>
  </si>
  <si>
    <t>South Africa</t>
  </si>
  <si>
    <t>Switzerland</t>
  </si>
  <si>
    <t>Kenya</t>
  </si>
  <si>
    <t>Russian Federation</t>
  </si>
  <si>
    <t>Argentina</t>
  </si>
  <si>
    <t>Cote D'Ivoire</t>
  </si>
  <si>
    <t>Oman</t>
  </si>
  <si>
    <t>30 Negara Utama</t>
  </si>
  <si>
    <t>Lain-lain Negara</t>
  </si>
  <si>
    <t>E.U.</t>
  </si>
  <si>
    <t>Jan
2024</t>
  </si>
  <si>
    <t>Iraq</t>
  </si>
  <si>
    <t>Cameroon</t>
  </si>
  <si>
    <t>Gabon</t>
  </si>
  <si>
    <t>Minyak Sawit dan Keluaran Pertanian Berasaskan Minyak Sawit</t>
  </si>
  <si>
    <t>2023 (JAN-FEB)</t>
  </si>
  <si>
    <t>2024 (JAN-FEB)</t>
  </si>
  <si>
    <t>Cambodia</t>
  </si>
  <si>
    <t>Feb
2023</t>
  </si>
  <si>
    <t>Feb
2024</t>
  </si>
  <si>
    <t>Jan-Feb
2023</t>
  </si>
  <si>
    <t>Jan-Feb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</si>
</sst>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_-* #,##0.0_-;\-* #,##0.0_-;_-* &quot;-&quot;??_-;_-@_-"/>
    <numFmt numFmtId="168" formatCode="_(* #,##0.0_);_(* \(#,##0.0\);_(* &quot;-&quot;_);_(@_)"/>
    <numFmt numFmtId="169" formatCode="_(* #,##0.0_);_(* \(#,##0.0\);_(* &quot;-&quot;??_);_(@_)"/>
    <numFmt numFmtId="170" formatCode="_(* #,##0_);_(* \(#,##0\);_(* &quot;-&quot;??_);_(@_)"/>
    <numFmt numFmtId="171" formatCode="_-* #,##0.0_-;\-* #,##0.0_-;_-* &quot;-&quot;?_-;_-@_-"/>
    <numFmt numFmtId="172" formatCode="0.0%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46">
    <xf numFmtId="0" fontId="0" fillId="0" borderId="0" xfId="0"/>
    <xf numFmtId="0" fontId="5" fillId="0" borderId="0" xfId="2" applyFont="1" applyAlignment="1">
      <alignment vertical="center"/>
    </xf>
    <xf numFmtId="0" fontId="5" fillId="0" borderId="0" xfId="2" applyFont="1"/>
    <xf numFmtId="0" fontId="6" fillId="0" borderId="0" xfId="2" applyFont="1"/>
    <xf numFmtId="0" fontId="7" fillId="0" borderId="0" xfId="0" applyFont="1" applyAlignment="1">
      <alignment horizontal="left" vertical="center" readingOrder="1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9" fillId="0" borderId="0" xfId="0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12" fillId="0" borderId="0" xfId="0" applyFont="1"/>
    <xf numFmtId="171" fontId="11" fillId="0" borderId="0" xfId="0" applyNumberFormat="1" applyFont="1"/>
    <xf numFmtId="0" fontId="16" fillId="2" borderId="0" xfId="2" applyFont="1" applyFill="1"/>
    <xf numFmtId="0" fontId="17" fillId="2" borderId="0" xfId="2" applyFont="1" applyFill="1"/>
    <xf numFmtId="0" fontId="17" fillId="2" borderId="0" xfId="2" applyFont="1" applyFill="1" applyAlignment="1">
      <alignment horizontal="center"/>
    </xf>
    <xf numFmtId="0" fontId="17" fillId="2" borderId="0" xfId="0" applyFont="1" applyFill="1" applyAlignment="1">
      <alignment vertical="center"/>
    </xf>
    <xf numFmtId="0" fontId="17" fillId="2" borderId="0" xfId="0" applyFont="1" applyFill="1"/>
    <xf numFmtId="43" fontId="17" fillId="2" borderId="0" xfId="1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7" fillId="2" borderId="0" xfId="6" quotePrefix="1" applyFont="1" applyFill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43" fontId="17" fillId="2" borderId="0" xfId="1" applyFont="1" applyFill="1" applyBorder="1" applyAlignment="1">
      <alignment horizontal="right" vertical="center" wrapText="1"/>
    </xf>
    <xf numFmtId="43" fontId="17" fillId="2" borderId="0" xfId="1" applyFont="1" applyFill="1" applyBorder="1" applyAlignment="1">
      <alignment horizontal="right" vertical="center"/>
    </xf>
    <xf numFmtId="43" fontId="17" fillId="2" borderId="0" xfId="1" applyFont="1" applyFill="1" applyBorder="1" applyAlignment="1">
      <alignment horizontal="center" vertical="center"/>
    </xf>
    <xf numFmtId="0" fontId="22" fillId="0" borderId="0" xfId="0" applyFont="1"/>
    <xf numFmtId="172" fontId="11" fillId="0" borderId="0" xfId="7" applyNumberFormat="1" applyFont="1"/>
    <xf numFmtId="0" fontId="17" fillId="2" borderId="0" xfId="3" applyFont="1" applyFill="1" applyAlignment="1">
      <alignment horizontal="left" vertical="center" wrapText="1"/>
    </xf>
    <xf numFmtId="0" fontId="17" fillId="2" borderId="0" xfId="3" applyFont="1" applyFill="1" applyAlignment="1">
      <alignment horizontal="right" vertical="center" wrapText="1"/>
    </xf>
    <xf numFmtId="0" fontId="17" fillId="2" borderId="0" xfId="2" applyFont="1" applyFill="1" applyAlignment="1">
      <alignment horizontal="right" vertical="center"/>
    </xf>
    <xf numFmtId="0" fontId="10" fillId="0" borderId="0" xfId="0" applyFont="1"/>
    <xf numFmtId="0" fontId="22" fillId="2" borderId="0" xfId="0" applyFont="1" applyFill="1"/>
    <xf numFmtId="0" fontId="20" fillId="2" borderId="0" xfId="0" applyFont="1" applyFill="1"/>
    <xf numFmtId="0" fontId="1" fillId="0" borderId="0" xfId="0" applyFont="1"/>
    <xf numFmtId="0" fontId="17" fillId="2" borderId="0" xfId="0" applyFont="1" applyFill="1" applyAlignment="1">
      <alignment wrapText="1"/>
    </xf>
    <xf numFmtId="0" fontId="15" fillId="0" borderId="0" xfId="0" applyFont="1"/>
    <xf numFmtId="0" fontId="17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wrapText="1"/>
    </xf>
    <xf numFmtId="172" fontId="1" fillId="0" borderId="0" xfId="7" applyNumberFormat="1" applyFont="1" applyBorder="1"/>
    <xf numFmtId="0" fontId="13" fillId="0" borderId="0" xfId="2" applyFont="1" applyAlignment="1">
      <alignment horizontal="left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Border="1" applyAlignment="1"/>
    <xf numFmtId="169" fontId="14" fillId="0" borderId="0" xfId="4" applyNumberFormat="1" applyFont="1" applyFill="1" applyBorder="1" applyAlignment="1">
      <alignment horizontal="right" wrapText="1"/>
    </xf>
    <xf numFmtId="0" fontId="13" fillId="0" borderId="0" xfId="2" applyFont="1"/>
    <xf numFmtId="0" fontId="13" fillId="0" borderId="0" xfId="3" applyFont="1" applyAlignment="1">
      <alignment horizontal="left" vertical="top" wrapText="1"/>
    </xf>
    <xf numFmtId="170" fontId="14" fillId="0" borderId="0" xfId="4" applyNumberFormat="1" applyFont="1" applyFill="1" applyBorder="1" applyAlignment="1">
      <alignment horizontal="right" wrapText="1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0" fontId="18" fillId="4" borderId="0" xfId="0" quotePrefix="1" applyFont="1" applyFill="1" applyAlignment="1">
      <alignment horizontal="left"/>
    </xf>
    <xf numFmtId="169" fontId="14" fillId="0" borderId="0" xfId="4" quotePrefix="1" applyNumberFormat="1" applyFont="1" applyFill="1" applyBorder="1" applyAlignment="1">
      <alignment horizontal="right" wrapText="1"/>
    </xf>
    <xf numFmtId="0" fontId="23" fillId="4" borderId="0" xfId="0" applyFont="1" applyFill="1"/>
    <xf numFmtId="166" fontId="14" fillId="0" borderId="0" xfId="1" applyNumberFormat="1" applyFont="1" applyFill="1" applyBorder="1" applyAlignment="1">
      <alignment horizontal="right" wrapText="1"/>
    </xf>
    <xf numFmtId="166" fontId="14" fillId="0" borderId="0" xfId="1" applyNumberFormat="1" applyFont="1" applyFill="1" applyBorder="1" applyAlignment="1">
      <alignment wrapText="1"/>
    </xf>
    <xf numFmtId="0" fontId="15" fillId="3" borderId="0" xfId="0" quotePrefix="1" applyFont="1" applyFill="1" applyAlignment="1">
      <alignment horizontal="center"/>
    </xf>
    <xf numFmtId="0" fontId="15" fillId="3" borderId="0" xfId="0" applyFont="1" applyFill="1" applyAlignment="1">
      <alignment horizontal="left" indent="1"/>
    </xf>
    <xf numFmtId="166" fontId="15" fillId="3" borderId="0" xfId="1" applyNumberFormat="1" applyFont="1" applyFill="1" applyBorder="1"/>
    <xf numFmtId="167" fontId="15" fillId="3" borderId="0" xfId="1" applyNumberFormat="1" applyFont="1" applyFill="1" applyBorder="1"/>
    <xf numFmtId="168" fontId="15" fillId="3" borderId="0" xfId="0" applyNumberFormat="1" applyFont="1" applyFill="1"/>
    <xf numFmtId="169" fontId="15" fillId="3" borderId="0" xfId="1" applyNumberFormat="1" applyFont="1" applyFill="1" applyBorder="1"/>
    <xf numFmtId="0" fontId="17" fillId="4" borderId="0" xfId="0" quotePrefix="1" applyFont="1" applyFill="1" applyAlignment="1">
      <alignment horizontal="center"/>
    </xf>
    <xf numFmtId="0" fontId="18" fillId="4" borderId="0" xfId="0" applyFont="1" applyFill="1" applyAlignment="1">
      <alignment horizontal="left" indent="1"/>
    </xf>
    <xf numFmtId="166" fontId="18" fillId="4" borderId="0" xfId="1" applyNumberFormat="1" applyFont="1" applyFill="1" applyBorder="1"/>
    <xf numFmtId="167" fontId="18" fillId="4" borderId="0" xfId="1" applyNumberFormat="1" applyFont="1" applyFill="1" applyBorder="1"/>
    <xf numFmtId="168" fontId="18" fillId="4" borderId="0" xfId="0" applyNumberFormat="1" applyFont="1" applyFill="1"/>
    <xf numFmtId="169" fontId="18" fillId="4" borderId="0" xfId="1" applyNumberFormat="1" applyFont="1" applyFill="1" applyBorder="1"/>
    <xf numFmtId="166" fontId="19" fillId="5" borderId="0" xfId="1" applyNumberFormat="1" applyFont="1" applyFill="1" applyBorder="1" applyAlignment="1">
      <alignment horizontal="left"/>
    </xf>
    <xf numFmtId="166" fontId="20" fillId="5" borderId="0" xfId="1" applyNumberFormat="1" applyFont="1" applyFill="1" applyBorder="1"/>
    <xf numFmtId="166" fontId="19" fillId="5" borderId="0" xfId="1" applyNumberFormat="1" applyFont="1" applyFill="1" applyBorder="1"/>
    <xf numFmtId="168" fontId="19" fillId="5" borderId="0" xfId="0" applyNumberFormat="1" applyFont="1" applyFill="1"/>
    <xf numFmtId="169" fontId="19" fillId="5" borderId="0" xfId="1" applyNumberFormat="1" applyFont="1" applyFill="1" applyBorder="1"/>
    <xf numFmtId="167" fontId="19" fillId="5" borderId="0" xfId="1" applyNumberFormat="1" applyFont="1" applyFill="1" applyBorder="1"/>
    <xf numFmtId="0" fontId="14" fillId="3" borderId="0" xfId="0" applyFont="1" applyFill="1"/>
    <xf numFmtId="0" fontId="14" fillId="3" borderId="0" xfId="0" applyFont="1" applyFill="1" applyAlignment="1">
      <alignment wrapText="1"/>
    </xf>
    <xf numFmtId="167" fontId="15" fillId="3" borderId="0" xfId="1" applyNumberFormat="1" applyFont="1" applyFill="1" applyBorder="1" applyAlignment="1">
      <alignment vertical="top"/>
    </xf>
    <xf numFmtId="169" fontId="15" fillId="3" borderId="0" xfId="1" applyNumberFormat="1" applyFont="1" applyFill="1" applyBorder="1" applyAlignment="1">
      <alignment vertical="top"/>
    </xf>
    <xf numFmtId="0" fontId="21" fillId="3" borderId="0" xfId="0" applyFont="1" applyFill="1"/>
    <xf numFmtId="0" fontId="14" fillId="3" borderId="0" xfId="0" applyFont="1" applyFill="1" applyAlignment="1">
      <alignment vertical="top" wrapText="1"/>
    </xf>
    <xf numFmtId="166" fontId="20" fillId="4" borderId="0" xfId="1" applyNumberFormat="1" applyFont="1" applyFill="1" applyBorder="1"/>
    <xf numFmtId="0" fontId="19" fillId="5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 vertical="center" wrapText="1" indent="1"/>
    </xf>
    <xf numFmtId="167" fontId="15" fillId="3" borderId="0" xfId="1" applyNumberFormat="1" applyFont="1" applyFill="1" applyBorder="1" applyAlignment="1">
      <alignment vertical="center"/>
    </xf>
    <xf numFmtId="167" fontId="15" fillId="3" borderId="0" xfId="1" applyNumberFormat="1" applyFont="1" applyFill="1" applyBorder="1" applyAlignment="1"/>
    <xf numFmtId="0" fontId="15" fillId="0" borderId="0" xfId="0" applyFont="1" applyAlignment="1">
      <alignment horizontal="left" indent="1"/>
    </xf>
    <xf numFmtId="166" fontId="15" fillId="0" borderId="0" xfId="1" applyNumberFormat="1" applyFont="1" applyFill="1" applyBorder="1" applyAlignment="1"/>
    <xf numFmtId="167" fontId="15" fillId="0" borderId="0" xfId="1" applyNumberFormat="1" applyFont="1" applyFill="1" applyBorder="1" applyAlignment="1"/>
    <xf numFmtId="168" fontId="15" fillId="0" borderId="0" xfId="0" applyNumberFormat="1" applyFont="1"/>
    <xf numFmtId="169" fontId="15" fillId="0" borderId="0" xfId="1" applyNumberFormat="1" applyFont="1" applyFill="1" applyBorder="1" applyAlignment="1"/>
    <xf numFmtId="0" fontId="15" fillId="3" borderId="0" xfId="0" applyFont="1" applyFill="1" applyAlignment="1">
      <alignment horizontal="left" wrapText="1" indent="1"/>
    </xf>
    <xf numFmtId="0" fontId="15" fillId="0" borderId="0" xfId="0" applyFont="1" applyAlignment="1">
      <alignment horizontal="left" vertical="center" wrapText="1" indent="1"/>
    </xf>
    <xf numFmtId="166" fontId="15" fillId="0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168" fontId="15" fillId="0" borderId="0" xfId="0" applyNumberFormat="1" applyFont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9" fillId="0" borderId="0" xfId="0" applyFont="1" applyAlignment="1">
      <alignment vertical="center" wrapText="1"/>
    </xf>
    <xf numFmtId="166" fontId="19" fillId="0" borderId="0" xfId="1" applyNumberFormat="1" applyFont="1" applyFill="1" applyBorder="1"/>
    <xf numFmtId="167" fontId="19" fillId="0" borderId="0" xfId="1" applyNumberFormat="1" applyFont="1" applyFill="1" applyBorder="1"/>
    <xf numFmtId="168" fontId="19" fillId="0" borderId="0" xfId="0" applyNumberFormat="1" applyFont="1"/>
    <xf numFmtId="169" fontId="19" fillId="0" borderId="0" xfId="1" applyNumberFormat="1" applyFont="1" applyFill="1" applyBorder="1"/>
    <xf numFmtId="0" fontId="19" fillId="4" borderId="0" xfId="0" applyFont="1" applyFill="1"/>
    <xf numFmtId="169" fontId="19" fillId="4" borderId="0" xfId="1" applyNumberFormat="1" applyFont="1" applyFill="1" applyBorder="1"/>
    <xf numFmtId="166" fontId="13" fillId="0" borderId="0" xfId="1" applyNumberFormat="1" applyFont="1" applyFill="1" applyBorder="1" applyAlignment="1">
      <alignment horizontal="right" vertical="top"/>
    </xf>
    <xf numFmtId="166" fontId="13" fillId="0" borderId="0" xfId="1" applyNumberFormat="1" applyFont="1" applyFill="1" applyBorder="1"/>
    <xf numFmtId="169" fontId="14" fillId="0" borderId="0" xfId="4" applyNumberFormat="1" applyFont="1" applyFill="1" applyBorder="1" applyAlignment="1">
      <alignment horizontal="right" vertical="top" wrapText="1"/>
    </xf>
    <xf numFmtId="166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166" fontId="19" fillId="4" borderId="0" xfId="1" applyNumberFormat="1" applyFont="1" applyFill="1" applyBorder="1" applyAlignment="1"/>
    <xf numFmtId="166" fontId="18" fillId="4" borderId="0" xfId="1" applyNumberFormat="1" applyFont="1" applyFill="1" applyBorder="1" applyAlignment="1"/>
    <xf numFmtId="167" fontId="19" fillId="5" borderId="0" xfId="1" applyNumberFormat="1" applyFont="1" applyFill="1" applyBorder="1" applyAlignment="1"/>
    <xf numFmtId="169" fontId="19" fillId="5" borderId="0" xfId="1" applyNumberFormat="1" applyFont="1" applyFill="1" applyBorder="1" applyAlignment="1"/>
    <xf numFmtId="167" fontId="19" fillId="4" borderId="0" xfId="1" applyNumberFormat="1" applyFont="1" applyFill="1" applyBorder="1" applyAlignment="1"/>
    <xf numFmtId="169" fontId="19" fillId="4" borderId="0" xfId="1" applyNumberFormat="1" applyFont="1" applyFill="1" applyBorder="1" applyAlignment="1"/>
    <xf numFmtId="169" fontId="18" fillId="4" borderId="0" xfId="1" applyNumberFormat="1" applyFont="1" applyFill="1" applyBorder="1" applyAlignment="1"/>
    <xf numFmtId="167" fontId="15" fillId="0" borderId="0" xfId="1" applyNumberFormat="1" applyFont="1" applyFill="1" applyBorder="1"/>
    <xf numFmtId="168" fontId="15" fillId="0" borderId="0" xfId="1" applyNumberFormat="1" applyFont="1" applyFill="1" applyBorder="1"/>
    <xf numFmtId="169" fontId="15" fillId="0" borderId="0" xfId="1" applyNumberFormat="1" applyFont="1" applyFill="1" applyBorder="1"/>
    <xf numFmtId="168" fontId="18" fillId="4" borderId="0" xfId="1" applyNumberFormat="1" applyFont="1" applyFill="1" applyBorder="1"/>
    <xf numFmtId="164" fontId="18" fillId="4" borderId="0" xfId="1" applyNumberFormat="1" applyFont="1" applyFill="1" applyBorder="1"/>
    <xf numFmtId="166" fontId="15" fillId="0" borderId="0" xfId="1" applyNumberFormat="1" applyFont="1" applyFill="1" applyBorder="1"/>
    <xf numFmtId="167" fontId="15" fillId="0" borderId="0" xfId="1" applyNumberFormat="1" applyFont="1" applyFill="1" applyBorder="1" applyAlignment="1">
      <alignment vertical="top" wrapText="1"/>
    </xf>
    <xf numFmtId="168" fontId="15" fillId="0" borderId="0" xfId="0" applyNumberFormat="1" applyFont="1" applyAlignment="1">
      <alignment vertical="top" wrapText="1"/>
    </xf>
    <xf numFmtId="169" fontId="15" fillId="0" borderId="0" xfId="1" applyNumberFormat="1" applyFont="1" applyFill="1" applyBorder="1" applyAlignment="1">
      <alignment vertical="top" wrapText="1"/>
    </xf>
    <xf numFmtId="167" fontId="15" fillId="0" borderId="0" xfId="1" applyNumberFormat="1" applyFont="1" applyFill="1" applyBorder="1" applyAlignment="1">
      <alignment vertical="top"/>
    </xf>
    <xf numFmtId="168" fontId="15" fillId="0" borderId="0" xfId="0" applyNumberFormat="1" applyFont="1" applyAlignment="1">
      <alignment vertical="top"/>
    </xf>
    <xf numFmtId="169" fontId="15" fillId="0" borderId="0" xfId="1" applyNumberFormat="1" applyFont="1" applyFill="1" applyBorder="1" applyAlignment="1">
      <alignment vertical="top"/>
    </xf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5" fillId="6" borderId="0" xfId="0" applyFont="1" applyFill="1"/>
    <xf numFmtId="0" fontId="14" fillId="3" borderId="0" xfId="0" applyFont="1" applyFill="1" applyAlignment="1">
      <alignment horizontal="left" vertical="top" wrapText="1"/>
    </xf>
    <xf numFmtId="166" fontId="15" fillId="0" borderId="0" xfId="1" applyNumberFormat="1" applyFont="1" applyFill="1" applyBorder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horizontal="left" wrapText="1"/>
    </xf>
    <xf numFmtId="0" fontId="15" fillId="3" borderId="0" xfId="0" applyFont="1" applyFill="1" applyAlignment="1">
      <alignment wrapText="1"/>
    </xf>
    <xf numFmtId="170" fontId="15" fillId="0" borderId="0" xfId="1" applyNumberFormat="1" applyFont="1" applyFill="1" applyBorder="1" applyAlignment="1"/>
    <xf numFmtId="170" fontId="15" fillId="0" borderId="0" xfId="0" applyNumberFormat="1" applyFont="1"/>
    <xf numFmtId="0" fontId="15" fillId="0" borderId="0" xfId="1" applyNumberFormat="1" applyFont="1" applyFill="1" applyBorder="1" applyAlignment="1">
      <alignment horizontal="left" indent="1"/>
    </xf>
    <xf numFmtId="0" fontId="14" fillId="3" borderId="0" xfId="0" applyFont="1" applyFill="1" applyAlignment="1">
      <alignment horizontal="left" wrapText="1"/>
    </xf>
    <xf numFmtId="0" fontId="17" fillId="2" borderId="1" xfId="2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3" fontId="17" fillId="2" borderId="1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43" fontId="17" fillId="2" borderId="0" xfId="1" applyFont="1" applyFill="1" applyBorder="1" applyAlignment="1">
      <alignment horizontal="center"/>
    </xf>
  </cellXfs>
  <cellStyles count="9">
    <cellStyle name="Comma" xfId="1" builtinId="3"/>
    <cellStyle name="Comma 10" xfId="4" xr:uid="{00000000-0005-0000-0000-000001000000}"/>
    <cellStyle name="Comma 10 4 2 4" xfId="8" xr:uid="{00000000-0005-0000-0000-000002000000}"/>
    <cellStyle name="Comma 12" xfId="5" xr:uid="{00000000-0005-0000-0000-000003000000}"/>
    <cellStyle name="Normal" xfId="0" builtinId="0"/>
    <cellStyle name="Normal 2" xfId="3" xr:uid="{00000000-0005-0000-0000-000005000000}"/>
    <cellStyle name="Normal 4 2 2 10" xfId="2" xr:uid="{00000000-0005-0000-0000-000006000000}"/>
    <cellStyle name="Normal 9" xfId="6" xr:uid="{00000000-0005-0000-0000-000007000000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T83"/>
  <sheetViews>
    <sheetView tabSelected="1" view="pageBreakPreview" zoomScale="120" zoomScaleNormal="100" zoomScaleSheetLayoutView="120" workbookViewId="0">
      <selection activeCell="J42" sqref="J42:K42"/>
    </sheetView>
  </sheetViews>
  <sheetFormatPr defaultRowHeight="12.75" x14ac:dyDescent="0.2"/>
  <cols>
    <col min="1" max="1" width="14.7109375" style="3" customWidth="1"/>
    <col min="2" max="2" width="12" style="3" bestFit="1" customWidth="1"/>
    <col min="3" max="4" width="9.7109375" style="3" customWidth="1"/>
    <col min="5" max="5" width="12" style="3" bestFit="1" customWidth="1"/>
    <col min="6" max="6" width="9.7109375" style="3" customWidth="1"/>
    <col min="7" max="7" width="0.85546875" style="3" customWidth="1"/>
    <col min="8" max="12" width="9.7109375" style="3" customWidth="1"/>
    <col min="13" max="243" width="9.140625" style="3"/>
    <col min="244" max="244" width="13.5703125" style="3" customWidth="1"/>
    <col min="245" max="245" width="9.7109375" style="3" customWidth="1"/>
    <col min="246" max="246" width="10.140625" style="3" customWidth="1"/>
    <col min="247" max="247" width="9.28515625" style="3" customWidth="1"/>
    <col min="248" max="248" width="10.5703125" style="3" customWidth="1"/>
    <col min="249" max="249" width="11.7109375" style="3" customWidth="1"/>
    <col min="250" max="250" width="1.140625" style="3" customWidth="1"/>
    <col min="251" max="251" width="9.28515625" style="3" customWidth="1"/>
    <col min="252" max="252" width="10.28515625" style="3" customWidth="1"/>
    <col min="253" max="253" width="8.85546875" style="3" customWidth="1"/>
    <col min="254" max="254" width="10.5703125" style="3" customWidth="1"/>
    <col min="255" max="255" width="10.85546875" style="3" customWidth="1"/>
    <col min="256" max="256" width="12" style="3" bestFit="1" customWidth="1"/>
    <col min="257" max="258" width="11" style="3" bestFit="1" customWidth="1"/>
    <col min="259" max="259" width="11.140625" style="3" bestFit="1" customWidth="1"/>
    <col min="260" max="260" width="10.140625" style="3" bestFit="1" customWidth="1"/>
    <col min="261" max="499" width="9.140625" style="3"/>
    <col min="500" max="500" width="13.5703125" style="3" customWidth="1"/>
    <col min="501" max="501" width="9.7109375" style="3" customWidth="1"/>
    <col min="502" max="502" width="10.140625" style="3" customWidth="1"/>
    <col min="503" max="503" width="9.28515625" style="3" customWidth="1"/>
    <col min="504" max="504" width="10.5703125" style="3" customWidth="1"/>
    <col min="505" max="505" width="11.7109375" style="3" customWidth="1"/>
    <col min="506" max="506" width="1.140625" style="3" customWidth="1"/>
    <col min="507" max="507" width="9.28515625" style="3" customWidth="1"/>
    <col min="508" max="508" width="10.28515625" style="3" customWidth="1"/>
    <col min="509" max="509" width="8.85546875" style="3" customWidth="1"/>
    <col min="510" max="510" width="10.5703125" style="3" customWidth="1"/>
    <col min="511" max="511" width="10.85546875" style="3" customWidth="1"/>
    <col min="512" max="512" width="12" style="3" bestFit="1" customWidth="1"/>
    <col min="513" max="514" width="11" style="3" bestFit="1" customWidth="1"/>
    <col min="515" max="515" width="11.140625" style="3" bestFit="1" customWidth="1"/>
    <col min="516" max="516" width="10.140625" style="3" bestFit="1" customWidth="1"/>
    <col min="517" max="755" width="9.140625" style="3"/>
    <col min="756" max="756" width="13.5703125" style="3" customWidth="1"/>
    <col min="757" max="757" width="9.7109375" style="3" customWidth="1"/>
    <col min="758" max="758" width="10.140625" style="3" customWidth="1"/>
    <col min="759" max="759" width="9.28515625" style="3" customWidth="1"/>
    <col min="760" max="760" width="10.5703125" style="3" customWidth="1"/>
    <col min="761" max="761" width="11.7109375" style="3" customWidth="1"/>
    <col min="762" max="762" width="1.140625" style="3" customWidth="1"/>
    <col min="763" max="763" width="9.28515625" style="3" customWidth="1"/>
    <col min="764" max="764" width="10.28515625" style="3" customWidth="1"/>
    <col min="765" max="765" width="8.85546875" style="3" customWidth="1"/>
    <col min="766" max="766" width="10.5703125" style="3" customWidth="1"/>
    <col min="767" max="767" width="10.85546875" style="3" customWidth="1"/>
    <col min="768" max="768" width="12" style="3" bestFit="1" customWidth="1"/>
    <col min="769" max="770" width="11" style="3" bestFit="1" customWidth="1"/>
    <col min="771" max="771" width="11.140625" style="3" bestFit="1" customWidth="1"/>
    <col min="772" max="772" width="10.140625" style="3" bestFit="1" customWidth="1"/>
    <col min="773" max="1011" width="9.140625" style="3"/>
    <col min="1012" max="1012" width="13.5703125" style="3" customWidth="1"/>
    <col min="1013" max="1013" width="9.7109375" style="3" customWidth="1"/>
    <col min="1014" max="1014" width="10.140625" style="3" customWidth="1"/>
    <col min="1015" max="1015" width="9.28515625" style="3" customWidth="1"/>
    <col min="1016" max="1016" width="10.5703125" style="3" customWidth="1"/>
    <col min="1017" max="1017" width="11.7109375" style="3" customWidth="1"/>
    <col min="1018" max="1018" width="1.140625" style="3" customWidth="1"/>
    <col min="1019" max="1019" width="9.28515625" style="3" customWidth="1"/>
    <col min="1020" max="1020" width="10.28515625" style="3" customWidth="1"/>
    <col min="1021" max="1021" width="8.85546875" style="3" customWidth="1"/>
    <col min="1022" max="1022" width="10.5703125" style="3" customWidth="1"/>
    <col min="1023" max="1023" width="10.85546875" style="3" customWidth="1"/>
    <col min="1024" max="1024" width="12" style="3" bestFit="1" customWidth="1"/>
    <col min="1025" max="1026" width="11" style="3" bestFit="1" customWidth="1"/>
    <col min="1027" max="1027" width="11.140625" style="3" bestFit="1" customWidth="1"/>
    <col min="1028" max="1028" width="10.140625" style="3" bestFit="1" customWidth="1"/>
    <col min="1029" max="1267" width="9.140625" style="3"/>
    <col min="1268" max="1268" width="13.5703125" style="3" customWidth="1"/>
    <col min="1269" max="1269" width="9.7109375" style="3" customWidth="1"/>
    <col min="1270" max="1270" width="10.140625" style="3" customWidth="1"/>
    <col min="1271" max="1271" width="9.28515625" style="3" customWidth="1"/>
    <col min="1272" max="1272" width="10.5703125" style="3" customWidth="1"/>
    <col min="1273" max="1273" width="11.7109375" style="3" customWidth="1"/>
    <col min="1274" max="1274" width="1.140625" style="3" customWidth="1"/>
    <col min="1275" max="1275" width="9.28515625" style="3" customWidth="1"/>
    <col min="1276" max="1276" width="10.28515625" style="3" customWidth="1"/>
    <col min="1277" max="1277" width="8.85546875" style="3" customWidth="1"/>
    <col min="1278" max="1278" width="10.5703125" style="3" customWidth="1"/>
    <col min="1279" max="1279" width="10.85546875" style="3" customWidth="1"/>
    <col min="1280" max="1280" width="12" style="3" bestFit="1" customWidth="1"/>
    <col min="1281" max="1282" width="11" style="3" bestFit="1" customWidth="1"/>
    <col min="1283" max="1283" width="11.140625" style="3" bestFit="1" customWidth="1"/>
    <col min="1284" max="1284" width="10.140625" style="3" bestFit="1" customWidth="1"/>
    <col min="1285" max="1523" width="9.140625" style="3"/>
    <col min="1524" max="1524" width="13.5703125" style="3" customWidth="1"/>
    <col min="1525" max="1525" width="9.7109375" style="3" customWidth="1"/>
    <col min="1526" max="1526" width="10.140625" style="3" customWidth="1"/>
    <col min="1527" max="1527" width="9.28515625" style="3" customWidth="1"/>
    <col min="1528" max="1528" width="10.5703125" style="3" customWidth="1"/>
    <col min="1529" max="1529" width="11.7109375" style="3" customWidth="1"/>
    <col min="1530" max="1530" width="1.140625" style="3" customWidth="1"/>
    <col min="1531" max="1531" width="9.28515625" style="3" customWidth="1"/>
    <col min="1532" max="1532" width="10.28515625" style="3" customWidth="1"/>
    <col min="1533" max="1533" width="8.85546875" style="3" customWidth="1"/>
    <col min="1534" max="1534" width="10.5703125" style="3" customWidth="1"/>
    <col min="1535" max="1535" width="10.85546875" style="3" customWidth="1"/>
    <col min="1536" max="1536" width="12" style="3" bestFit="1" customWidth="1"/>
    <col min="1537" max="1538" width="11" style="3" bestFit="1" customWidth="1"/>
    <col min="1539" max="1539" width="11.140625" style="3" bestFit="1" customWidth="1"/>
    <col min="1540" max="1540" width="10.140625" style="3" bestFit="1" customWidth="1"/>
    <col min="1541" max="1779" width="9.140625" style="3"/>
    <col min="1780" max="1780" width="13.5703125" style="3" customWidth="1"/>
    <col min="1781" max="1781" width="9.7109375" style="3" customWidth="1"/>
    <col min="1782" max="1782" width="10.140625" style="3" customWidth="1"/>
    <col min="1783" max="1783" width="9.28515625" style="3" customWidth="1"/>
    <col min="1784" max="1784" width="10.5703125" style="3" customWidth="1"/>
    <col min="1785" max="1785" width="11.7109375" style="3" customWidth="1"/>
    <col min="1786" max="1786" width="1.140625" style="3" customWidth="1"/>
    <col min="1787" max="1787" width="9.28515625" style="3" customWidth="1"/>
    <col min="1788" max="1788" width="10.28515625" style="3" customWidth="1"/>
    <col min="1789" max="1789" width="8.85546875" style="3" customWidth="1"/>
    <col min="1790" max="1790" width="10.5703125" style="3" customWidth="1"/>
    <col min="1791" max="1791" width="10.85546875" style="3" customWidth="1"/>
    <col min="1792" max="1792" width="12" style="3" bestFit="1" customWidth="1"/>
    <col min="1793" max="1794" width="11" style="3" bestFit="1" customWidth="1"/>
    <col min="1795" max="1795" width="11.140625" style="3" bestFit="1" customWidth="1"/>
    <col min="1796" max="1796" width="10.140625" style="3" bestFit="1" customWidth="1"/>
    <col min="1797" max="2035" width="9.140625" style="3"/>
    <col min="2036" max="2036" width="13.5703125" style="3" customWidth="1"/>
    <col min="2037" max="2037" width="9.7109375" style="3" customWidth="1"/>
    <col min="2038" max="2038" width="10.140625" style="3" customWidth="1"/>
    <col min="2039" max="2039" width="9.28515625" style="3" customWidth="1"/>
    <col min="2040" max="2040" width="10.5703125" style="3" customWidth="1"/>
    <col min="2041" max="2041" width="11.7109375" style="3" customWidth="1"/>
    <col min="2042" max="2042" width="1.140625" style="3" customWidth="1"/>
    <col min="2043" max="2043" width="9.28515625" style="3" customWidth="1"/>
    <col min="2044" max="2044" width="10.28515625" style="3" customWidth="1"/>
    <col min="2045" max="2045" width="8.85546875" style="3" customWidth="1"/>
    <col min="2046" max="2046" width="10.5703125" style="3" customWidth="1"/>
    <col min="2047" max="2047" width="10.85546875" style="3" customWidth="1"/>
    <col min="2048" max="2048" width="12" style="3" bestFit="1" customWidth="1"/>
    <col min="2049" max="2050" width="11" style="3" bestFit="1" customWidth="1"/>
    <col min="2051" max="2051" width="11.140625" style="3" bestFit="1" customWidth="1"/>
    <col min="2052" max="2052" width="10.140625" style="3" bestFit="1" customWidth="1"/>
    <col min="2053" max="2291" width="9.140625" style="3"/>
    <col min="2292" max="2292" width="13.5703125" style="3" customWidth="1"/>
    <col min="2293" max="2293" width="9.7109375" style="3" customWidth="1"/>
    <col min="2294" max="2294" width="10.140625" style="3" customWidth="1"/>
    <col min="2295" max="2295" width="9.28515625" style="3" customWidth="1"/>
    <col min="2296" max="2296" width="10.5703125" style="3" customWidth="1"/>
    <col min="2297" max="2297" width="11.7109375" style="3" customWidth="1"/>
    <col min="2298" max="2298" width="1.140625" style="3" customWidth="1"/>
    <col min="2299" max="2299" width="9.28515625" style="3" customWidth="1"/>
    <col min="2300" max="2300" width="10.28515625" style="3" customWidth="1"/>
    <col min="2301" max="2301" width="8.85546875" style="3" customWidth="1"/>
    <col min="2302" max="2302" width="10.5703125" style="3" customWidth="1"/>
    <col min="2303" max="2303" width="10.85546875" style="3" customWidth="1"/>
    <col min="2304" max="2304" width="12" style="3" bestFit="1" customWidth="1"/>
    <col min="2305" max="2306" width="11" style="3" bestFit="1" customWidth="1"/>
    <col min="2307" max="2307" width="11.140625" style="3" bestFit="1" customWidth="1"/>
    <col min="2308" max="2308" width="10.140625" style="3" bestFit="1" customWidth="1"/>
    <col min="2309" max="2547" width="9.140625" style="3"/>
    <col min="2548" max="2548" width="13.5703125" style="3" customWidth="1"/>
    <col min="2549" max="2549" width="9.7109375" style="3" customWidth="1"/>
    <col min="2550" max="2550" width="10.140625" style="3" customWidth="1"/>
    <col min="2551" max="2551" width="9.28515625" style="3" customWidth="1"/>
    <col min="2552" max="2552" width="10.5703125" style="3" customWidth="1"/>
    <col min="2553" max="2553" width="11.7109375" style="3" customWidth="1"/>
    <col min="2554" max="2554" width="1.140625" style="3" customWidth="1"/>
    <col min="2555" max="2555" width="9.28515625" style="3" customWidth="1"/>
    <col min="2556" max="2556" width="10.28515625" style="3" customWidth="1"/>
    <col min="2557" max="2557" width="8.85546875" style="3" customWidth="1"/>
    <col min="2558" max="2558" width="10.5703125" style="3" customWidth="1"/>
    <col min="2559" max="2559" width="10.85546875" style="3" customWidth="1"/>
    <col min="2560" max="2560" width="12" style="3" bestFit="1" customWidth="1"/>
    <col min="2561" max="2562" width="11" style="3" bestFit="1" customWidth="1"/>
    <col min="2563" max="2563" width="11.140625" style="3" bestFit="1" customWidth="1"/>
    <col min="2564" max="2564" width="10.140625" style="3" bestFit="1" customWidth="1"/>
    <col min="2565" max="2803" width="9.140625" style="3"/>
    <col min="2804" max="2804" width="13.5703125" style="3" customWidth="1"/>
    <col min="2805" max="2805" width="9.7109375" style="3" customWidth="1"/>
    <col min="2806" max="2806" width="10.140625" style="3" customWidth="1"/>
    <col min="2807" max="2807" width="9.28515625" style="3" customWidth="1"/>
    <col min="2808" max="2808" width="10.5703125" style="3" customWidth="1"/>
    <col min="2809" max="2809" width="11.7109375" style="3" customWidth="1"/>
    <col min="2810" max="2810" width="1.140625" style="3" customWidth="1"/>
    <col min="2811" max="2811" width="9.28515625" style="3" customWidth="1"/>
    <col min="2812" max="2812" width="10.28515625" style="3" customWidth="1"/>
    <col min="2813" max="2813" width="8.85546875" style="3" customWidth="1"/>
    <col min="2814" max="2814" width="10.5703125" style="3" customWidth="1"/>
    <col min="2815" max="2815" width="10.85546875" style="3" customWidth="1"/>
    <col min="2816" max="2816" width="12" style="3" bestFit="1" customWidth="1"/>
    <col min="2817" max="2818" width="11" style="3" bestFit="1" customWidth="1"/>
    <col min="2819" max="2819" width="11.140625" style="3" bestFit="1" customWidth="1"/>
    <col min="2820" max="2820" width="10.140625" style="3" bestFit="1" customWidth="1"/>
    <col min="2821" max="3059" width="9.140625" style="3"/>
    <col min="3060" max="3060" width="13.5703125" style="3" customWidth="1"/>
    <col min="3061" max="3061" width="9.7109375" style="3" customWidth="1"/>
    <col min="3062" max="3062" width="10.140625" style="3" customWidth="1"/>
    <col min="3063" max="3063" width="9.28515625" style="3" customWidth="1"/>
    <col min="3064" max="3064" width="10.5703125" style="3" customWidth="1"/>
    <col min="3065" max="3065" width="11.7109375" style="3" customWidth="1"/>
    <col min="3066" max="3066" width="1.140625" style="3" customWidth="1"/>
    <col min="3067" max="3067" width="9.28515625" style="3" customWidth="1"/>
    <col min="3068" max="3068" width="10.28515625" style="3" customWidth="1"/>
    <col min="3069" max="3069" width="8.85546875" style="3" customWidth="1"/>
    <col min="3070" max="3070" width="10.5703125" style="3" customWidth="1"/>
    <col min="3071" max="3071" width="10.85546875" style="3" customWidth="1"/>
    <col min="3072" max="3072" width="12" style="3" bestFit="1" customWidth="1"/>
    <col min="3073" max="3074" width="11" style="3" bestFit="1" customWidth="1"/>
    <col min="3075" max="3075" width="11.140625" style="3" bestFit="1" customWidth="1"/>
    <col min="3076" max="3076" width="10.140625" style="3" bestFit="1" customWidth="1"/>
    <col min="3077" max="3315" width="9.140625" style="3"/>
    <col min="3316" max="3316" width="13.5703125" style="3" customWidth="1"/>
    <col min="3317" max="3317" width="9.7109375" style="3" customWidth="1"/>
    <col min="3318" max="3318" width="10.140625" style="3" customWidth="1"/>
    <col min="3319" max="3319" width="9.28515625" style="3" customWidth="1"/>
    <col min="3320" max="3320" width="10.5703125" style="3" customWidth="1"/>
    <col min="3321" max="3321" width="11.7109375" style="3" customWidth="1"/>
    <col min="3322" max="3322" width="1.140625" style="3" customWidth="1"/>
    <col min="3323" max="3323" width="9.28515625" style="3" customWidth="1"/>
    <col min="3324" max="3324" width="10.28515625" style="3" customWidth="1"/>
    <col min="3325" max="3325" width="8.85546875" style="3" customWidth="1"/>
    <col min="3326" max="3326" width="10.5703125" style="3" customWidth="1"/>
    <col min="3327" max="3327" width="10.85546875" style="3" customWidth="1"/>
    <col min="3328" max="3328" width="12" style="3" bestFit="1" customWidth="1"/>
    <col min="3329" max="3330" width="11" style="3" bestFit="1" customWidth="1"/>
    <col min="3331" max="3331" width="11.140625" style="3" bestFit="1" customWidth="1"/>
    <col min="3332" max="3332" width="10.140625" style="3" bestFit="1" customWidth="1"/>
    <col min="3333" max="3571" width="9.140625" style="3"/>
    <col min="3572" max="3572" width="13.5703125" style="3" customWidth="1"/>
    <col min="3573" max="3573" width="9.7109375" style="3" customWidth="1"/>
    <col min="3574" max="3574" width="10.140625" style="3" customWidth="1"/>
    <col min="3575" max="3575" width="9.28515625" style="3" customWidth="1"/>
    <col min="3576" max="3576" width="10.5703125" style="3" customWidth="1"/>
    <col min="3577" max="3577" width="11.7109375" style="3" customWidth="1"/>
    <col min="3578" max="3578" width="1.140625" style="3" customWidth="1"/>
    <col min="3579" max="3579" width="9.28515625" style="3" customWidth="1"/>
    <col min="3580" max="3580" width="10.28515625" style="3" customWidth="1"/>
    <col min="3581" max="3581" width="8.85546875" style="3" customWidth="1"/>
    <col min="3582" max="3582" width="10.5703125" style="3" customWidth="1"/>
    <col min="3583" max="3583" width="10.85546875" style="3" customWidth="1"/>
    <col min="3584" max="3584" width="12" style="3" bestFit="1" customWidth="1"/>
    <col min="3585" max="3586" width="11" style="3" bestFit="1" customWidth="1"/>
    <col min="3587" max="3587" width="11.140625" style="3" bestFit="1" customWidth="1"/>
    <col min="3588" max="3588" width="10.140625" style="3" bestFit="1" customWidth="1"/>
    <col min="3589" max="3827" width="9.140625" style="3"/>
    <col min="3828" max="3828" width="13.5703125" style="3" customWidth="1"/>
    <col min="3829" max="3829" width="9.7109375" style="3" customWidth="1"/>
    <col min="3830" max="3830" width="10.140625" style="3" customWidth="1"/>
    <col min="3831" max="3831" width="9.28515625" style="3" customWidth="1"/>
    <col min="3832" max="3832" width="10.5703125" style="3" customWidth="1"/>
    <col min="3833" max="3833" width="11.7109375" style="3" customWidth="1"/>
    <col min="3834" max="3834" width="1.140625" style="3" customWidth="1"/>
    <col min="3835" max="3835" width="9.28515625" style="3" customWidth="1"/>
    <col min="3836" max="3836" width="10.28515625" style="3" customWidth="1"/>
    <col min="3837" max="3837" width="8.85546875" style="3" customWidth="1"/>
    <col min="3838" max="3838" width="10.5703125" style="3" customWidth="1"/>
    <col min="3839" max="3839" width="10.85546875" style="3" customWidth="1"/>
    <col min="3840" max="3840" width="12" style="3" bestFit="1" customWidth="1"/>
    <col min="3841" max="3842" width="11" style="3" bestFit="1" customWidth="1"/>
    <col min="3843" max="3843" width="11.140625" style="3" bestFit="1" customWidth="1"/>
    <col min="3844" max="3844" width="10.140625" style="3" bestFit="1" customWidth="1"/>
    <col min="3845" max="4083" width="9.140625" style="3"/>
    <col min="4084" max="4084" width="13.5703125" style="3" customWidth="1"/>
    <col min="4085" max="4085" width="9.7109375" style="3" customWidth="1"/>
    <col min="4086" max="4086" width="10.140625" style="3" customWidth="1"/>
    <col min="4087" max="4087" width="9.28515625" style="3" customWidth="1"/>
    <col min="4088" max="4088" width="10.5703125" style="3" customWidth="1"/>
    <col min="4089" max="4089" width="11.7109375" style="3" customWidth="1"/>
    <col min="4090" max="4090" width="1.140625" style="3" customWidth="1"/>
    <col min="4091" max="4091" width="9.28515625" style="3" customWidth="1"/>
    <col min="4092" max="4092" width="10.28515625" style="3" customWidth="1"/>
    <col min="4093" max="4093" width="8.85546875" style="3" customWidth="1"/>
    <col min="4094" max="4094" width="10.5703125" style="3" customWidth="1"/>
    <col min="4095" max="4095" width="10.85546875" style="3" customWidth="1"/>
    <col min="4096" max="4096" width="12" style="3" bestFit="1" customWidth="1"/>
    <col min="4097" max="4098" width="11" style="3" bestFit="1" customWidth="1"/>
    <col min="4099" max="4099" width="11.140625" style="3" bestFit="1" customWidth="1"/>
    <col min="4100" max="4100" width="10.140625" style="3" bestFit="1" customWidth="1"/>
    <col min="4101" max="4339" width="9.140625" style="3"/>
    <col min="4340" max="4340" width="13.5703125" style="3" customWidth="1"/>
    <col min="4341" max="4341" width="9.7109375" style="3" customWidth="1"/>
    <col min="4342" max="4342" width="10.140625" style="3" customWidth="1"/>
    <col min="4343" max="4343" width="9.28515625" style="3" customWidth="1"/>
    <col min="4344" max="4344" width="10.5703125" style="3" customWidth="1"/>
    <col min="4345" max="4345" width="11.7109375" style="3" customWidth="1"/>
    <col min="4346" max="4346" width="1.140625" style="3" customWidth="1"/>
    <col min="4347" max="4347" width="9.28515625" style="3" customWidth="1"/>
    <col min="4348" max="4348" width="10.28515625" style="3" customWidth="1"/>
    <col min="4349" max="4349" width="8.85546875" style="3" customWidth="1"/>
    <col min="4350" max="4350" width="10.5703125" style="3" customWidth="1"/>
    <col min="4351" max="4351" width="10.85546875" style="3" customWidth="1"/>
    <col min="4352" max="4352" width="12" style="3" bestFit="1" customWidth="1"/>
    <col min="4353" max="4354" width="11" style="3" bestFit="1" customWidth="1"/>
    <col min="4355" max="4355" width="11.140625" style="3" bestFit="1" customWidth="1"/>
    <col min="4356" max="4356" width="10.140625" style="3" bestFit="1" customWidth="1"/>
    <col min="4357" max="4595" width="9.140625" style="3"/>
    <col min="4596" max="4596" width="13.5703125" style="3" customWidth="1"/>
    <col min="4597" max="4597" width="9.7109375" style="3" customWidth="1"/>
    <col min="4598" max="4598" width="10.140625" style="3" customWidth="1"/>
    <col min="4599" max="4599" width="9.28515625" style="3" customWidth="1"/>
    <col min="4600" max="4600" width="10.5703125" style="3" customWidth="1"/>
    <col min="4601" max="4601" width="11.7109375" style="3" customWidth="1"/>
    <col min="4602" max="4602" width="1.140625" style="3" customWidth="1"/>
    <col min="4603" max="4603" width="9.28515625" style="3" customWidth="1"/>
    <col min="4604" max="4604" width="10.28515625" style="3" customWidth="1"/>
    <col min="4605" max="4605" width="8.85546875" style="3" customWidth="1"/>
    <col min="4606" max="4606" width="10.5703125" style="3" customWidth="1"/>
    <col min="4607" max="4607" width="10.85546875" style="3" customWidth="1"/>
    <col min="4608" max="4608" width="12" style="3" bestFit="1" customWidth="1"/>
    <col min="4609" max="4610" width="11" style="3" bestFit="1" customWidth="1"/>
    <col min="4611" max="4611" width="11.140625" style="3" bestFit="1" customWidth="1"/>
    <col min="4612" max="4612" width="10.140625" style="3" bestFit="1" customWidth="1"/>
    <col min="4613" max="4851" width="9.140625" style="3"/>
    <col min="4852" max="4852" width="13.5703125" style="3" customWidth="1"/>
    <col min="4853" max="4853" width="9.7109375" style="3" customWidth="1"/>
    <col min="4854" max="4854" width="10.140625" style="3" customWidth="1"/>
    <col min="4855" max="4855" width="9.28515625" style="3" customWidth="1"/>
    <col min="4856" max="4856" width="10.5703125" style="3" customWidth="1"/>
    <col min="4857" max="4857" width="11.7109375" style="3" customWidth="1"/>
    <col min="4858" max="4858" width="1.140625" style="3" customWidth="1"/>
    <col min="4859" max="4859" width="9.28515625" style="3" customWidth="1"/>
    <col min="4860" max="4860" width="10.28515625" style="3" customWidth="1"/>
    <col min="4861" max="4861" width="8.85546875" style="3" customWidth="1"/>
    <col min="4862" max="4862" width="10.5703125" style="3" customWidth="1"/>
    <col min="4863" max="4863" width="10.85546875" style="3" customWidth="1"/>
    <col min="4864" max="4864" width="12" style="3" bestFit="1" customWidth="1"/>
    <col min="4865" max="4866" width="11" style="3" bestFit="1" customWidth="1"/>
    <col min="4867" max="4867" width="11.140625" style="3" bestFit="1" customWidth="1"/>
    <col min="4868" max="4868" width="10.140625" style="3" bestFit="1" customWidth="1"/>
    <col min="4869" max="5107" width="9.140625" style="3"/>
    <col min="5108" max="5108" width="13.5703125" style="3" customWidth="1"/>
    <col min="5109" max="5109" width="9.7109375" style="3" customWidth="1"/>
    <col min="5110" max="5110" width="10.140625" style="3" customWidth="1"/>
    <col min="5111" max="5111" width="9.28515625" style="3" customWidth="1"/>
    <col min="5112" max="5112" width="10.5703125" style="3" customWidth="1"/>
    <col min="5113" max="5113" width="11.7109375" style="3" customWidth="1"/>
    <col min="5114" max="5114" width="1.140625" style="3" customWidth="1"/>
    <col min="5115" max="5115" width="9.28515625" style="3" customWidth="1"/>
    <col min="5116" max="5116" width="10.28515625" style="3" customWidth="1"/>
    <col min="5117" max="5117" width="8.85546875" style="3" customWidth="1"/>
    <col min="5118" max="5118" width="10.5703125" style="3" customWidth="1"/>
    <col min="5119" max="5119" width="10.85546875" style="3" customWidth="1"/>
    <col min="5120" max="5120" width="12" style="3" bestFit="1" customWidth="1"/>
    <col min="5121" max="5122" width="11" style="3" bestFit="1" customWidth="1"/>
    <col min="5123" max="5123" width="11.140625" style="3" bestFit="1" customWidth="1"/>
    <col min="5124" max="5124" width="10.140625" style="3" bestFit="1" customWidth="1"/>
    <col min="5125" max="5363" width="9.140625" style="3"/>
    <col min="5364" max="5364" width="13.5703125" style="3" customWidth="1"/>
    <col min="5365" max="5365" width="9.7109375" style="3" customWidth="1"/>
    <col min="5366" max="5366" width="10.140625" style="3" customWidth="1"/>
    <col min="5367" max="5367" width="9.28515625" style="3" customWidth="1"/>
    <col min="5368" max="5368" width="10.5703125" style="3" customWidth="1"/>
    <col min="5369" max="5369" width="11.7109375" style="3" customWidth="1"/>
    <col min="5370" max="5370" width="1.140625" style="3" customWidth="1"/>
    <col min="5371" max="5371" width="9.28515625" style="3" customWidth="1"/>
    <col min="5372" max="5372" width="10.28515625" style="3" customWidth="1"/>
    <col min="5373" max="5373" width="8.85546875" style="3" customWidth="1"/>
    <col min="5374" max="5374" width="10.5703125" style="3" customWidth="1"/>
    <col min="5375" max="5375" width="10.85546875" style="3" customWidth="1"/>
    <col min="5376" max="5376" width="12" style="3" bestFit="1" customWidth="1"/>
    <col min="5377" max="5378" width="11" style="3" bestFit="1" customWidth="1"/>
    <col min="5379" max="5379" width="11.140625" style="3" bestFit="1" customWidth="1"/>
    <col min="5380" max="5380" width="10.140625" style="3" bestFit="1" customWidth="1"/>
    <col min="5381" max="5619" width="9.140625" style="3"/>
    <col min="5620" max="5620" width="13.5703125" style="3" customWidth="1"/>
    <col min="5621" max="5621" width="9.7109375" style="3" customWidth="1"/>
    <col min="5622" max="5622" width="10.140625" style="3" customWidth="1"/>
    <col min="5623" max="5623" width="9.28515625" style="3" customWidth="1"/>
    <col min="5624" max="5624" width="10.5703125" style="3" customWidth="1"/>
    <col min="5625" max="5625" width="11.7109375" style="3" customWidth="1"/>
    <col min="5626" max="5626" width="1.140625" style="3" customWidth="1"/>
    <col min="5627" max="5627" width="9.28515625" style="3" customWidth="1"/>
    <col min="5628" max="5628" width="10.28515625" style="3" customWidth="1"/>
    <col min="5629" max="5629" width="8.85546875" style="3" customWidth="1"/>
    <col min="5630" max="5630" width="10.5703125" style="3" customWidth="1"/>
    <col min="5631" max="5631" width="10.85546875" style="3" customWidth="1"/>
    <col min="5632" max="5632" width="12" style="3" bestFit="1" customWidth="1"/>
    <col min="5633" max="5634" width="11" style="3" bestFit="1" customWidth="1"/>
    <col min="5635" max="5635" width="11.140625" style="3" bestFit="1" customWidth="1"/>
    <col min="5636" max="5636" width="10.140625" style="3" bestFit="1" customWidth="1"/>
    <col min="5637" max="5875" width="9.140625" style="3"/>
    <col min="5876" max="5876" width="13.5703125" style="3" customWidth="1"/>
    <col min="5877" max="5877" width="9.7109375" style="3" customWidth="1"/>
    <col min="5878" max="5878" width="10.140625" style="3" customWidth="1"/>
    <col min="5879" max="5879" width="9.28515625" style="3" customWidth="1"/>
    <col min="5880" max="5880" width="10.5703125" style="3" customWidth="1"/>
    <col min="5881" max="5881" width="11.7109375" style="3" customWidth="1"/>
    <col min="5882" max="5882" width="1.140625" style="3" customWidth="1"/>
    <col min="5883" max="5883" width="9.28515625" style="3" customWidth="1"/>
    <col min="5884" max="5884" width="10.28515625" style="3" customWidth="1"/>
    <col min="5885" max="5885" width="8.85546875" style="3" customWidth="1"/>
    <col min="5886" max="5886" width="10.5703125" style="3" customWidth="1"/>
    <col min="5887" max="5887" width="10.85546875" style="3" customWidth="1"/>
    <col min="5888" max="5888" width="12" style="3" bestFit="1" customWidth="1"/>
    <col min="5889" max="5890" width="11" style="3" bestFit="1" customWidth="1"/>
    <col min="5891" max="5891" width="11.140625" style="3" bestFit="1" customWidth="1"/>
    <col min="5892" max="5892" width="10.140625" style="3" bestFit="1" customWidth="1"/>
    <col min="5893" max="6131" width="9.140625" style="3"/>
    <col min="6132" max="6132" width="13.5703125" style="3" customWidth="1"/>
    <col min="6133" max="6133" width="9.7109375" style="3" customWidth="1"/>
    <col min="6134" max="6134" width="10.140625" style="3" customWidth="1"/>
    <col min="6135" max="6135" width="9.28515625" style="3" customWidth="1"/>
    <col min="6136" max="6136" width="10.5703125" style="3" customWidth="1"/>
    <col min="6137" max="6137" width="11.7109375" style="3" customWidth="1"/>
    <col min="6138" max="6138" width="1.140625" style="3" customWidth="1"/>
    <col min="6139" max="6139" width="9.28515625" style="3" customWidth="1"/>
    <col min="6140" max="6140" width="10.28515625" style="3" customWidth="1"/>
    <col min="6141" max="6141" width="8.85546875" style="3" customWidth="1"/>
    <col min="6142" max="6142" width="10.5703125" style="3" customWidth="1"/>
    <col min="6143" max="6143" width="10.85546875" style="3" customWidth="1"/>
    <col min="6144" max="6144" width="12" style="3" bestFit="1" customWidth="1"/>
    <col min="6145" max="6146" width="11" style="3" bestFit="1" customWidth="1"/>
    <col min="6147" max="6147" width="11.140625" style="3" bestFit="1" customWidth="1"/>
    <col min="6148" max="6148" width="10.140625" style="3" bestFit="1" customWidth="1"/>
    <col min="6149" max="6387" width="9.140625" style="3"/>
    <col min="6388" max="6388" width="13.5703125" style="3" customWidth="1"/>
    <col min="6389" max="6389" width="9.7109375" style="3" customWidth="1"/>
    <col min="6390" max="6390" width="10.140625" style="3" customWidth="1"/>
    <col min="6391" max="6391" width="9.28515625" style="3" customWidth="1"/>
    <col min="6392" max="6392" width="10.5703125" style="3" customWidth="1"/>
    <col min="6393" max="6393" width="11.7109375" style="3" customWidth="1"/>
    <col min="6394" max="6394" width="1.140625" style="3" customWidth="1"/>
    <col min="6395" max="6395" width="9.28515625" style="3" customWidth="1"/>
    <col min="6396" max="6396" width="10.28515625" style="3" customWidth="1"/>
    <col min="6397" max="6397" width="8.85546875" style="3" customWidth="1"/>
    <col min="6398" max="6398" width="10.5703125" style="3" customWidth="1"/>
    <col min="6399" max="6399" width="10.85546875" style="3" customWidth="1"/>
    <col min="6400" max="6400" width="12" style="3" bestFit="1" customWidth="1"/>
    <col min="6401" max="6402" width="11" style="3" bestFit="1" customWidth="1"/>
    <col min="6403" max="6403" width="11.140625" style="3" bestFit="1" customWidth="1"/>
    <col min="6404" max="6404" width="10.140625" style="3" bestFit="1" customWidth="1"/>
    <col min="6405" max="6643" width="9.140625" style="3"/>
    <col min="6644" max="6644" width="13.5703125" style="3" customWidth="1"/>
    <col min="6645" max="6645" width="9.7109375" style="3" customWidth="1"/>
    <col min="6646" max="6646" width="10.140625" style="3" customWidth="1"/>
    <col min="6647" max="6647" width="9.28515625" style="3" customWidth="1"/>
    <col min="6648" max="6648" width="10.5703125" style="3" customWidth="1"/>
    <col min="6649" max="6649" width="11.7109375" style="3" customWidth="1"/>
    <col min="6650" max="6650" width="1.140625" style="3" customWidth="1"/>
    <col min="6651" max="6651" width="9.28515625" style="3" customWidth="1"/>
    <col min="6652" max="6652" width="10.28515625" style="3" customWidth="1"/>
    <col min="6653" max="6653" width="8.85546875" style="3" customWidth="1"/>
    <col min="6654" max="6654" width="10.5703125" style="3" customWidth="1"/>
    <col min="6655" max="6655" width="10.85546875" style="3" customWidth="1"/>
    <col min="6656" max="6656" width="12" style="3" bestFit="1" customWidth="1"/>
    <col min="6657" max="6658" width="11" style="3" bestFit="1" customWidth="1"/>
    <col min="6659" max="6659" width="11.140625" style="3" bestFit="1" customWidth="1"/>
    <col min="6660" max="6660" width="10.140625" style="3" bestFit="1" customWidth="1"/>
    <col min="6661" max="6899" width="9.140625" style="3"/>
    <col min="6900" max="6900" width="13.5703125" style="3" customWidth="1"/>
    <col min="6901" max="6901" width="9.7109375" style="3" customWidth="1"/>
    <col min="6902" max="6902" width="10.140625" style="3" customWidth="1"/>
    <col min="6903" max="6903" width="9.28515625" style="3" customWidth="1"/>
    <col min="6904" max="6904" width="10.5703125" style="3" customWidth="1"/>
    <col min="6905" max="6905" width="11.7109375" style="3" customWidth="1"/>
    <col min="6906" max="6906" width="1.140625" style="3" customWidth="1"/>
    <col min="6907" max="6907" width="9.28515625" style="3" customWidth="1"/>
    <col min="6908" max="6908" width="10.28515625" style="3" customWidth="1"/>
    <col min="6909" max="6909" width="8.85546875" style="3" customWidth="1"/>
    <col min="6910" max="6910" width="10.5703125" style="3" customWidth="1"/>
    <col min="6911" max="6911" width="10.85546875" style="3" customWidth="1"/>
    <col min="6912" max="6912" width="12" style="3" bestFit="1" customWidth="1"/>
    <col min="6913" max="6914" width="11" style="3" bestFit="1" customWidth="1"/>
    <col min="6915" max="6915" width="11.140625" style="3" bestFit="1" customWidth="1"/>
    <col min="6916" max="6916" width="10.140625" style="3" bestFit="1" customWidth="1"/>
    <col min="6917" max="7155" width="9.140625" style="3"/>
    <col min="7156" max="7156" width="13.5703125" style="3" customWidth="1"/>
    <col min="7157" max="7157" width="9.7109375" style="3" customWidth="1"/>
    <col min="7158" max="7158" width="10.140625" style="3" customWidth="1"/>
    <col min="7159" max="7159" width="9.28515625" style="3" customWidth="1"/>
    <col min="7160" max="7160" width="10.5703125" style="3" customWidth="1"/>
    <col min="7161" max="7161" width="11.7109375" style="3" customWidth="1"/>
    <col min="7162" max="7162" width="1.140625" style="3" customWidth="1"/>
    <col min="7163" max="7163" width="9.28515625" style="3" customWidth="1"/>
    <col min="7164" max="7164" width="10.28515625" style="3" customWidth="1"/>
    <col min="7165" max="7165" width="8.85546875" style="3" customWidth="1"/>
    <col min="7166" max="7166" width="10.5703125" style="3" customWidth="1"/>
    <col min="7167" max="7167" width="10.85546875" style="3" customWidth="1"/>
    <col min="7168" max="7168" width="12" style="3" bestFit="1" customWidth="1"/>
    <col min="7169" max="7170" width="11" style="3" bestFit="1" customWidth="1"/>
    <col min="7171" max="7171" width="11.140625" style="3" bestFit="1" customWidth="1"/>
    <col min="7172" max="7172" width="10.140625" style="3" bestFit="1" customWidth="1"/>
    <col min="7173" max="7411" width="9.140625" style="3"/>
    <col min="7412" max="7412" width="13.5703125" style="3" customWidth="1"/>
    <col min="7413" max="7413" width="9.7109375" style="3" customWidth="1"/>
    <col min="7414" max="7414" width="10.140625" style="3" customWidth="1"/>
    <col min="7415" max="7415" width="9.28515625" style="3" customWidth="1"/>
    <col min="7416" max="7416" width="10.5703125" style="3" customWidth="1"/>
    <col min="7417" max="7417" width="11.7109375" style="3" customWidth="1"/>
    <col min="7418" max="7418" width="1.140625" style="3" customWidth="1"/>
    <col min="7419" max="7419" width="9.28515625" style="3" customWidth="1"/>
    <col min="7420" max="7420" width="10.28515625" style="3" customWidth="1"/>
    <col min="7421" max="7421" width="8.85546875" style="3" customWidth="1"/>
    <col min="7422" max="7422" width="10.5703125" style="3" customWidth="1"/>
    <col min="7423" max="7423" width="10.85546875" style="3" customWidth="1"/>
    <col min="7424" max="7424" width="12" style="3" bestFit="1" customWidth="1"/>
    <col min="7425" max="7426" width="11" style="3" bestFit="1" customWidth="1"/>
    <col min="7427" max="7427" width="11.140625" style="3" bestFit="1" customWidth="1"/>
    <col min="7428" max="7428" width="10.140625" style="3" bestFit="1" customWidth="1"/>
    <col min="7429" max="7667" width="9.140625" style="3"/>
    <col min="7668" max="7668" width="13.5703125" style="3" customWidth="1"/>
    <col min="7669" max="7669" width="9.7109375" style="3" customWidth="1"/>
    <col min="7670" max="7670" width="10.140625" style="3" customWidth="1"/>
    <col min="7671" max="7671" width="9.28515625" style="3" customWidth="1"/>
    <col min="7672" max="7672" width="10.5703125" style="3" customWidth="1"/>
    <col min="7673" max="7673" width="11.7109375" style="3" customWidth="1"/>
    <col min="7674" max="7674" width="1.140625" style="3" customWidth="1"/>
    <col min="7675" max="7675" width="9.28515625" style="3" customWidth="1"/>
    <col min="7676" max="7676" width="10.28515625" style="3" customWidth="1"/>
    <col min="7677" max="7677" width="8.85546875" style="3" customWidth="1"/>
    <col min="7678" max="7678" width="10.5703125" style="3" customWidth="1"/>
    <col min="7679" max="7679" width="10.85546875" style="3" customWidth="1"/>
    <col min="7680" max="7680" width="12" style="3" bestFit="1" customWidth="1"/>
    <col min="7681" max="7682" width="11" style="3" bestFit="1" customWidth="1"/>
    <col min="7683" max="7683" width="11.140625" style="3" bestFit="1" customWidth="1"/>
    <col min="7684" max="7684" width="10.140625" style="3" bestFit="1" customWidth="1"/>
    <col min="7685" max="7923" width="9.140625" style="3"/>
    <col min="7924" max="7924" width="13.5703125" style="3" customWidth="1"/>
    <col min="7925" max="7925" width="9.7109375" style="3" customWidth="1"/>
    <col min="7926" max="7926" width="10.140625" style="3" customWidth="1"/>
    <col min="7927" max="7927" width="9.28515625" style="3" customWidth="1"/>
    <col min="7928" max="7928" width="10.5703125" style="3" customWidth="1"/>
    <col min="7929" max="7929" width="11.7109375" style="3" customWidth="1"/>
    <col min="7930" max="7930" width="1.140625" style="3" customWidth="1"/>
    <col min="7931" max="7931" width="9.28515625" style="3" customWidth="1"/>
    <col min="7932" max="7932" width="10.28515625" style="3" customWidth="1"/>
    <col min="7933" max="7933" width="8.85546875" style="3" customWidth="1"/>
    <col min="7934" max="7934" width="10.5703125" style="3" customWidth="1"/>
    <col min="7935" max="7935" width="10.85546875" style="3" customWidth="1"/>
    <col min="7936" max="7936" width="12" style="3" bestFit="1" customWidth="1"/>
    <col min="7937" max="7938" width="11" style="3" bestFit="1" customWidth="1"/>
    <col min="7939" max="7939" width="11.140625" style="3" bestFit="1" customWidth="1"/>
    <col min="7940" max="7940" width="10.140625" style="3" bestFit="1" customWidth="1"/>
    <col min="7941" max="8179" width="9.140625" style="3"/>
    <col min="8180" max="8180" width="13.5703125" style="3" customWidth="1"/>
    <col min="8181" max="8181" width="9.7109375" style="3" customWidth="1"/>
    <col min="8182" max="8182" width="10.140625" style="3" customWidth="1"/>
    <col min="8183" max="8183" width="9.28515625" style="3" customWidth="1"/>
    <col min="8184" max="8184" width="10.5703125" style="3" customWidth="1"/>
    <col min="8185" max="8185" width="11.7109375" style="3" customWidth="1"/>
    <col min="8186" max="8186" width="1.140625" style="3" customWidth="1"/>
    <col min="8187" max="8187" width="9.28515625" style="3" customWidth="1"/>
    <col min="8188" max="8188" width="10.28515625" style="3" customWidth="1"/>
    <col min="8189" max="8189" width="8.85546875" style="3" customWidth="1"/>
    <col min="8190" max="8190" width="10.5703125" style="3" customWidth="1"/>
    <col min="8191" max="8191" width="10.85546875" style="3" customWidth="1"/>
    <col min="8192" max="8192" width="12" style="3" bestFit="1" customWidth="1"/>
    <col min="8193" max="8194" width="11" style="3" bestFit="1" customWidth="1"/>
    <col min="8195" max="8195" width="11.140625" style="3" bestFit="1" customWidth="1"/>
    <col min="8196" max="8196" width="10.140625" style="3" bestFit="1" customWidth="1"/>
    <col min="8197" max="8435" width="9.140625" style="3"/>
    <col min="8436" max="8436" width="13.5703125" style="3" customWidth="1"/>
    <col min="8437" max="8437" width="9.7109375" style="3" customWidth="1"/>
    <col min="8438" max="8438" width="10.140625" style="3" customWidth="1"/>
    <col min="8439" max="8439" width="9.28515625" style="3" customWidth="1"/>
    <col min="8440" max="8440" width="10.5703125" style="3" customWidth="1"/>
    <col min="8441" max="8441" width="11.7109375" style="3" customWidth="1"/>
    <col min="8442" max="8442" width="1.140625" style="3" customWidth="1"/>
    <col min="8443" max="8443" width="9.28515625" style="3" customWidth="1"/>
    <col min="8444" max="8444" width="10.28515625" style="3" customWidth="1"/>
    <col min="8445" max="8445" width="8.85546875" style="3" customWidth="1"/>
    <col min="8446" max="8446" width="10.5703125" style="3" customWidth="1"/>
    <col min="8447" max="8447" width="10.85546875" style="3" customWidth="1"/>
    <col min="8448" max="8448" width="12" style="3" bestFit="1" customWidth="1"/>
    <col min="8449" max="8450" width="11" style="3" bestFit="1" customWidth="1"/>
    <col min="8451" max="8451" width="11.140625" style="3" bestFit="1" customWidth="1"/>
    <col min="8452" max="8452" width="10.140625" style="3" bestFit="1" customWidth="1"/>
    <col min="8453" max="8691" width="9.140625" style="3"/>
    <col min="8692" max="8692" width="13.5703125" style="3" customWidth="1"/>
    <col min="8693" max="8693" width="9.7109375" style="3" customWidth="1"/>
    <col min="8694" max="8694" width="10.140625" style="3" customWidth="1"/>
    <col min="8695" max="8695" width="9.28515625" style="3" customWidth="1"/>
    <col min="8696" max="8696" width="10.5703125" style="3" customWidth="1"/>
    <col min="8697" max="8697" width="11.7109375" style="3" customWidth="1"/>
    <col min="8698" max="8698" width="1.140625" style="3" customWidth="1"/>
    <col min="8699" max="8699" width="9.28515625" style="3" customWidth="1"/>
    <col min="8700" max="8700" width="10.28515625" style="3" customWidth="1"/>
    <col min="8701" max="8701" width="8.85546875" style="3" customWidth="1"/>
    <col min="8702" max="8702" width="10.5703125" style="3" customWidth="1"/>
    <col min="8703" max="8703" width="10.85546875" style="3" customWidth="1"/>
    <col min="8704" max="8704" width="12" style="3" bestFit="1" customWidth="1"/>
    <col min="8705" max="8706" width="11" style="3" bestFit="1" customWidth="1"/>
    <col min="8707" max="8707" width="11.140625" style="3" bestFit="1" customWidth="1"/>
    <col min="8708" max="8708" width="10.140625" style="3" bestFit="1" customWidth="1"/>
    <col min="8709" max="8947" width="9.140625" style="3"/>
    <col min="8948" max="8948" width="13.5703125" style="3" customWidth="1"/>
    <col min="8949" max="8949" width="9.7109375" style="3" customWidth="1"/>
    <col min="8950" max="8950" width="10.140625" style="3" customWidth="1"/>
    <col min="8951" max="8951" width="9.28515625" style="3" customWidth="1"/>
    <col min="8952" max="8952" width="10.5703125" style="3" customWidth="1"/>
    <col min="8953" max="8953" width="11.7109375" style="3" customWidth="1"/>
    <col min="8954" max="8954" width="1.140625" style="3" customWidth="1"/>
    <col min="8955" max="8955" width="9.28515625" style="3" customWidth="1"/>
    <col min="8956" max="8956" width="10.28515625" style="3" customWidth="1"/>
    <col min="8957" max="8957" width="8.85546875" style="3" customWidth="1"/>
    <col min="8958" max="8958" width="10.5703125" style="3" customWidth="1"/>
    <col min="8959" max="8959" width="10.85546875" style="3" customWidth="1"/>
    <col min="8960" max="8960" width="12" style="3" bestFit="1" customWidth="1"/>
    <col min="8961" max="8962" width="11" style="3" bestFit="1" customWidth="1"/>
    <col min="8963" max="8963" width="11.140625" style="3" bestFit="1" customWidth="1"/>
    <col min="8964" max="8964" width="10.140625" style="3" bestFit="1" customWidth="1"/>
    <col min="8965" max="9203" width="9.140625" style="3"/>
    <col min="9204" max="9204" width="13.5703125" style="3" customWidth="1"/>
    <col min="9205" max="9205" width="9.7109375" style="3" customWidth="1"/>
    <col min="9206" max="9206" width="10.140625" style="3" customWidth="1"/>
    <col min="9207" max="9207" width="9.28515625" style="3" customWidth="1"/>
    <col min="9208" max="9208" width="10.5703125" style="3" customWidth="1"/>
    <col min="9209" max="9209" width="11.7109375" style="3" customWidth="1"/>
    <col min="9210" max="9210" width="1.140625" style="3" customWidth="1"/>
    <col min="9211" max="9211" width="9.28515625" style="3" customWidth="1"/>
    <col min="9212" max="9212" width="10.28515625" style="3" customWidth="1"/>
    <col min="9213" max="9213" width="8.85546875" style="3" customWidth="1"/>
    <col min="9214" max="9214" width="10.5703125" style="3" customWidth="1"/>
    <col min="9215" max="9215" width="10.85546875" style="3" customWidth="1"/>
    <col min="9216" max="9216" width="12" style="3" bestFit="1" customWidth="1"/>
    <col min="9217" max="9218" width="11" style="3" bestFit="1" customWidth="1"/>
    <col min="9219" max="9219" width="11.140625" style="3" bestFit="1" customWidth="1"/>
    <col min="9220" max="9220" width="10.140625" style="3" bestFit="1" customWidth="1"/>
    <col min="9221" max="9459" width="9.140625" style="3"/>
    <col min="9460" max="9460" width="13.5703125" style="3" customWidth="1"/>
    <col min="9461" max="9461" width="9.7109375" style="3" customWidth="1"/>
    <col min="9462" max="9462" width="10.140625" style="3" customWidth="1"/>
    <col min="9463" max="9463" width="9.28515625" style="3" customWidth="1"/>
    <col min="9464" max="9464" width="10.5703125" style="3" customWidth="1"/>
    <col min="9465" max="9465" width="11.7109375" style="3" customWidth="1"/>
    <col min="9466" max="9466" width="1.140625" style="3" customWidth="1"/>
    <col min="9467" max="9467" width="9.28515625" style="3" customWidth="1"/>
    <col min="9468" max="9468" width="10.28515625" style="3" customWidth="1"/>
    <col min="9469" max="9469" width="8.85546875" style="3" customWidth="1"/>
    <col min="9470" max="9470" width="10.5703125" style="3" customWidth="1"/>
    <col min="9471" max="9471" width="10.85546875" style="3" customWidth="1"/>
    <col min="9472" max="9472" width="12" style="3" bestFit="1" customWidth="1"/>
    <col min="9473" max="9474" width="11" style="3" bestFit="1" customWidth="1"/>
    <col min="9475" max="9475" width="11.140625" style="3" bestFit="1" customWidth="1"/>
    <col min="9476" max="9476" width="10.140625" style="3" bestFit="1" customWidth="1"/>
    <col min="9477" max="9715" width="9.140625" style="3"/>
    <col min="9716" max="9716" width="13.5703125" style="3" customWidth="1"/>
    <col min="9717" max="9717" width="9.7109375" style="3" customWidth="1"/>
    <col min="9718" max="9718" width="10.140625" style="3" customWidth="1"/>
    <col min="9719" max="9719" width="9.28515625" style="3" customWidth="1"/>
    <col min="9720" max="9720" width="10.5703125" style="3" customWidth="1"/>
    <col min="9721" max="9721" width="11.7109375" style="3" customWidth="1"/>
    <col min="9722" max="9722" width="1.140625" style="3" customWidth="1"/>
    <col min="9723" max="9723" width="9.28515625" style="3" customWidth="1"/>
    <col min="9724" max="9724" width="10.28515625" style="3" customWidth="1"/>
    <col min="9725" max="9725" width="8.85546875" style="3" customWidth="1"/>
    <col min="9726" max="9726" width="10.5703125" style="3" customWidth="1"/>
    <col min="9727" max="9727" width="10.85546875" style="3" customWidth="1"/>
    <col min="9728" max="9728" width="12" style="3" bestFit="1" customWidth="1"/>
    <col min="9729" max="9730" width="11" style="3" bestFit="1" customWidth="1"/>
    <col min="9731" max="9731" width="11.140625" style="3" bestFit="1" customWidth="1"/>
    <col min="9732" max="9732" width="10.140625" style="3" bestFit="1" customWidth="1"/>
    <col min="9733" max="9971" width="9.140625" style="3"/>
    <col min="9972" max="9972" width="13.5703125" style="3" customWidth="1"/>
    <col min="9973" max="9973" width="9.7109375" style="3" customWidth="1"/>
    <col min="9974" max="9974" width="10.140625" style="3" customWidth="1"/>
    <col min="9975" max="9975" width="9.28515625" style="3" customWidth="1"/>
    <col min="9976" max="9976" width="10.5703125" style="3" customWidth="1"/>
    <col min="9977" max="9977" width="11.7109375" style="3" customWidth="1"/>
    <col min="9978" max="9978" width="1.140625" style="3" customWidth="1"/>
    <col min="9979" max="9979" width="9.28515625" style="3" customWidth="1"/>
    <col min="9980" max="9980" width="10.28515625" style="3" customWidth="1"/>
    <col min="9981" max="9981" width="8.85546875" style="3" customWidth="1"/>
    <col min="9982" max="9982" width="10.5703125" style="3" customWidth="1"/>
    <col min="9983" max="9983" width="10.85546875" style="3" customWidth="1"/>
    <col min="9984" max="9984" width="12" style="3" bestFit="1" customWidth="1"/>
    <col min="9985" max="9986" width="11" style="3" bestFit="1" customWidth="1"/>
    <col min="9987" max="9987" width="11.140625" style="3" bestFit="1" customWidth="1"/>
    <col min="9988" max="9988" width="10.140625" style="3" bestFit="1" customWidth="1"/>
    <col min="9989" max="10227" width="9.140625" style="3"/>
    <col min="10228" max="10228" width="13.5703125" style="3" customWidth="1"/>
    <col min="10229" max="10229" width="9.7109375" style="3" customWidth="1"/>
    <col min="10230" max="10230" width="10.140625" style="3" customWidth="1"/>
    <col min="10231" max="10231" width="9.28515625" style="3" customWidth="1"/>
    <col min="10232" max="10232" width="10.5703125" style="3" customWidth="1"/>
    <col min="10233" max="10233" width="11.7109375" style="3" customWidth="1"/>
    <col min="10234" max="10234" width="1.140625" style="3" customWidth="1"/>
    <col min="10235" max="10235" width="9.28515625" style="3" customWidth="1"/>
    <col min="10236" max="10236" width="10.28515625" style="3" customWidth="1"/>
    <col min="10237" max="10237" width="8.85546875" style="3" customWidth="1"/>
    <col min="10238" max="10238" width="10.5703125" style="3" customWidth="1"/>
    <col min="10239" max="10239" width="10.85546875" style="3" customWidth="1"/>
    <col min="10240" max="10240" width="12" style="3" bestFit="1" customWidth="1"/>
    <col min="10241" max="10242" width="11" style="3" bestFit="1" customWidth="1"/>
    <col min="10243" max="10243" width="11.140625" style="3" bestFit="1" customWidth="1"/>
    <col min="10244" max="10244" width="10.140625" style="3" bestFit="1" customWidth="1"/>
    <col min="10245" max="10483" width="9.140625" style="3"/>
    <col min="10484" max="10484" width="13.5703125" style="3" customWidth="1"/>
    <col min="10485" max="10485" width="9.7109375" style="3" customWidth="1"/>
    <col min="10486" max="10486" width="10.140625" style="3" customWidth="1"/>
    <col min="10487" max="10487" width="9.28515625" style="3" customWidth="1"/>
    <col min="10488" max="10488" width="10.5703125" style="3" customWidth="1"/>
    <col min="10489" max="10489" width="11.7109375" style="3" customWidth="1"/>
    <col min="10490" max="10490" width="1.140625" style="3" customWidth="1"/>
    <col min="10491" max="10491" width="9.28515625" style="3" customWidth="1"/>
    <col min="10492" max="10492" width="10.28515625" style="3" customWidth="1"/>
    <col min="10493" max="10493" width="8.85546875" style="3" customWidth="1"/>
    <col min="10494" max="10494" width="10.5703125" style="3" customWidth="1"/>
    <col min="10495" max="10495" width="10.85546875" style="3" customWidth="1"/>
    <col min="10496" max="10496" width="12" style="3" bestFit="1" customWidth="1"/>
    <col min="10497" max="10498" width="11" style="3" bestFit="1" customWidth="1"/>
    <col min="10499" max="10499" width="11.140625" style="3" bestFit="1" customWidth="1"/>
    <col min="10500" max="10500" width="10.140625" style="3" bestFit="1" customWidth="1"/>
    <col min="10501" max="10739" width="9.140625" style="3"/>
    <col min="10740" max="10740" width="13.5703125" style="3" customWidth="1"/>
    <col min="10741" max="10741" width="9.7109375" style="3" customWidth="1"/>
    <col min="10742" max="10742" width="10.140625" style="3" customWidth="1"/>
    <col min="10743" max="10743" width="9.28515625" style="3" customWidth="1"/>
    <col min="10744" max="10744" width="10.5703125" style="3" customWidth="1"/>
    <col min="10745" max="10745" width="11.7109375" style="3" customWidth="1"/>
    <col min="10746" max="10746" width="1.140625" style="3" customWidth="1"/>
    <col min="10747" max="10747" width="9.28515625" style="3" customWidth="1"/>
    <col min="10748" max="10748" width="10.28515625" style="3" customWidth="1"/>
    <col min="10749" max="10749" width="8.85546875" style="3" customWidth="1"/>
    <col min="10750" max="10750" width="10.5703125" style="3" customWidth="1"/>
    <col min="10751" max="10751" width="10.85546875" style="3" customWidth="1"/>
    <col min="10752" max="10752" width="12" style="3" bestFit="1" customWidth="1"/>
    <col min="10753" max="10754" width="11" style="3" bestFit="1" customWidth="1"/>
    <col min="10755" max="10755" width="11.140625" style="3" bestFit="1" customWidth="1"/>
    <col min="10756" max="10756" width="10.140625" style="3" bestFit="1" customWidth="1"/>
    <col min="10757" max="10995" width="9.140625" style="3"/>
    <col min="10996" max="10996" width="13.5703125" style="3" customWidth="1"/>
    <col min="10997" max="10997" width="9.7109375" style="3" customWidth="1"/>
    <col min="10998" max="10998" width="10.140625" style="3" customWidth="1"/>
    <col min="10999" max="10999" width="9.28515625" style="3" customWidth="1"/>
    <col min="11000" max="11000" width="10.5703125" style="3" customWidth="1"/>
    <col min="11001" max="11001" width="11.7109375" style="3" customWidth="1"/>
    <col min="11002" max="11002" width="1.140625" style="3" customWidth="1"/>
    <col min="11003" max="11003" width="9.28515625" style="3" customWidth="1"/>
    <col min="11004" max="11004" width="10.28515625" style="3" customWidth="1"/>
    <col min="11005" max="11005" width="8.85546875" style="3" customWidth="1"/>
    <col min="11006" max="11006" width="10.5703125" style="3" customWidth="1"/>
    <col min="11007" max="11007" width="10.85546875" style="3" customWidth="1"/>
    <col min="11008" max="11008" width="12" style="3" bestFit="1" customWidth="1"/>
    <col min="11009" max="11010" width="11" style="3" bestFit="1" customWidth="1"/>
    <col min="11011" max="11011" width="11.140625" style="3" bestFit="1" customWidth="1"/>
    <col min="11012" max="11012" width="10.140625" style="3" bestFit="1" customWidth="1"/>
    <col min="11013" max="11251" width="9.140625" style="3"/>
    <col min="11252" max="11252" width="13.5703125" style="3" customWidth="1"/>
    <col min="11253" max="11253" width="9.7109375" style="3" customWidth="1"/>
    <col min="11254" max="11254" width="10.140625" style="3" customWidth="1"/>
    <col min="11255" max="11255" width="9.28515625" style="3" customWidth="1"/>
    <col min="11256" max="11256" width="10.5703125" style="3" customWidth="1"/>
    <col min="11257" max="11257" width="11.7109375" style="3" customWidth="1"/>
    <col min="11258" max="11258" width="1.140625" style="3" customWidth="1"/>
    <col min="11259" max="11259" width="9.28515625" style="3" customWidth="1"/>
    <col min="11260" max="11260" width="10.28515625" style="3" customWidth="1"/>
    <col min="11261" max="11261" width="8.85546875" style="3" customWidth="1"/>
    <col min="11262" max="11262" width="10.5703125" style="3" customWidth="1"/>
    <col min="11263" max="11263" width="10.85546875" style="3" customWidth="1"/>
    <col min="11264" max="11264" width="12" style="3" bestFit="1" customWidth="1"/>
    <col min="11265" max="11266" width="11" style="3" bestFit="1" customWidth="1"/>
    <col min="11267" max="11267" width="11.140625" style="3" bestFit="1" customWidth="1"/>
    <col min="11268" max="11268" width="10.140625" style="3" bestFit="1" customWidth="1"/>
    <col min="11269" max="11507" width="9.140625" style="3"/>
    <col min="11508" max="11508" width="13.5703125" style="3" customWidth="1"/>
    <col min="11509" max="11509" width="9.7109375" style="3" customWidth="1"/>
    <col min="11510" max="11510" width="10.140625" style="3" customWidth="1"/>
    <col min="11511" max="11511" width="9.28515625" style="3" customWidth="1"/>
    <col min="11512" max="11512" width="10.5703125" style="3" customWidth="1"/>
    <col min="11513" max="11513" width="11.7109375" style="3" customWidth="1"/>
    <col min="11514" max="11514" width="1.140625" style="3" customWidth="1"/>
    <col min="11515" max="11515" width="9.28515625" style="3" customWidth="1"/>
    <col min="11516" max="11516" width="10.28515625" style="3" customWidth="1"/>
    <col min="11517" max="11517" width="8.85546875" style="3" customWidth="1"/>
    <col min="11518" max="11518" width="10.5703125" style="3" customWidth="1"/>
    <col min="11519" max="11519" width="10.85546875" style="3" customWidth="1"/>
    <col min="11520" max="11520" width="12" style="3" bestFit="1" customWidth="1"/>
    <col min="11521" max="11522" width="11" style="3" bestFit="1" customWidth="1"/>
    <col min="11523" max="11523" width="11.140625" style="3" bestFit="1" customWidth="1"/>
    <col min="11524" max="11524" width="10.140625" style="3" bestFit="1" customWidth="1"/>
    <col min="11525" max="11763" width="9.140625" style="3"/>
    <col min="11764" max="11764" width="13.5703125" style="3" customWidth="1"/>
    <col min="11765" max="11765" width="9.7109375" style="3" customWidth="1"/>
    <col min="11766" max="11766" width="10.140625" style="3" customWidth="1"/>
    <col min="11767" max="11767" width="9.28515625" style="3" customWidth="1"/>
    <col min="11768" max="11768" width="10.5703125" style="3" customWidth="1"/>
    <col min="11769" max="11769" width="11.7109375" style="3" customWidth="1"/>
    <col min="11770" max="11770" width="1.140625" style="3" customWidth="1"/>
    <col min="11771" max="11771" width="9.28515625" style="3" customWidth="1"/>
    <col min="11772" max="11772" width="10.28515625" style="3" customWidth="1"/>
    <col min="11773" max="11773" width="8.85546875" style="3" customWidth="1"/>
    <col min="11774" max="11774" width="10.5703125" style="3" customWidth="1"/>
    <col min="11775" max="11775" width="10.85546875" style="3" customWidth="1"/>
    <col min="11776" max="11776" width="12" style="3" bestFit="1" customWidth="1"/>
    <col min="11777" max="11778" width="11" style="3" bestFit="1" customWidth="1"/>
    <col min="11779" max="11779" width="11.140625" style="3" bestFit="1" customWidth="1"/>
    <col min="11780" max="11780" width="10.140625" style="3" bestFit="1" customWidth="1"/>
    <col min="11781" max="12019" width="9.140625" style="3"/>
    <col min="12020" max="12020" width="13.5703125" style="3" customWidth="1"/>
    <col min="12021" max="12021" width="9.7109375" style="3" customWidth="1"/>
    <col min="12022" max="12022" width="10.140625" style="3" customWidth="1"/>
    <col min="12023" max="12023" width="9.28515625" style="3" customWidth="1"/>
    <col min="12024" max="12024" width="10.5703125" style="3" customWidth="1"/>
    <col min="12025" max="12025" width="11.7109375" style="3" customWidth="1"/>
    <col min="12026" max="12026" width="1.140625" style="3" customWidth="1"/>
    <col min="12027" max="12027" width="9.28515625" style="3" customWidth="1"/>
    <col min="12028" max="12028" width="10.28515625" style="3" customWidth="1"/>
    <col min="12029" max="12029" width="8.85546875" style="3" customWidth="1"/>
    <col min="12030" max="12030" width="10.5703125" style="3" customWidth="1"/>
    <col min="12031" max="12031" width="10.85546875" style="3" customWidth="1"/>
    <col min="12032" max="12032" width="12" style="3" bestFit="1" customWidth="1"/>
    <col min="12033" max="12034" width="11" style="3" bestFit="1" customWidth="1"/>
    <col min="12035" max="12035" width="11.140625" style="3" bestFit="1" customWidth="1"/>
    <col min="12036" max="12036" width="10.140625" style="3" bestFit="1" customWidth="1"/>
    <col min="12037" max="12275" width="9.140625" style="3"/>
    <col min="12276" max="12276" width="13.5703125" style="3" customWidth="1"/>
    <col min="12277" max="12277" width="9.7109375" style="3" customWidth="1"/>
    <col min="12278" max="12278" width="10.140625" style="3" customWidth="1"/>
    <col min="12279" max="12279" width="9.28515625" style="3" customWidth="1"/>
    <col min="12280" max="12280" width="10.5703125" style="3" customWidth="1"/>
    <col min="12281" max="12281" width="11.7109375" style="3" customWidth="1"/>
    <col min="12282" max="12282" width="1.140625" style="3" customWidth="1"/>
    <col min="12283" max="12283" width="9.28515625" style="3" customWidth="1"/>
    <col min="12284" max="12284" width="10.28515625" style="3" customWidth="1"/>
    <col min="12285" max="12285" width="8.85546875" style="3" customWidth="1"/>
    <col min="12286" max="12286" width="10.5703125" style="3" customWidth="1"/>
    <col min="12287" max="12287" width="10.85546875" style="3" customWidth="1"/>
    <col min="12288" max="12288" width="12" style="3" bestFit="1" customWidth="1"/>
    <col min="12289" max="12290" width="11" style="3" bestFit="1" customWidth="1"/>
    <col min="12291" max="12291" width="11.140625" style="3" bestFit="1" customWidth="1"/>
    <col min="12292" max="12292" width="10.140625" style="3" bestFit="1" customWidth="1"/>
    <col min="12293" max="12531" width="9.140625" style="3"/>
    <col min="12532" max="12532" width="13.5703125" style="3" customWidth="1"/>
    <col min="12533" max="12533" width="9.7109375" style="3" customWidth="1"/>
    <col min="12534" max="12534" width="10.140625" style="3" customWidth="1"/>
    <col min="12535" max="12535" width="9.28515625" style="3" customWidth="1"/>
    <col min="12536" max="12536" width="10.5703125" style="3" customWidth="1"/>
    <col min="12537" max="12537" width="11.7109375" style="3" customWidth="1"/>
    <col min="12538" max="12538" width="1.140625" style="3" customWidth="1"/>
    <col min="12539" max="12539" width="9.28515625" style="3" customWidth="1"/>
    <col min="12540" max="12540" width="10.28515625" style="3" customWidth="1"/>
    <col min="12541" max="12541" width="8.85546875" style="3" customWidth="1"/>
    <col min="12542" max="12542" width="10.5703125" style="3" customWidth="1"/>
    <col min="12543" max="12543" width="10.85546875" style="3" customWidth="1"/>
    <col min="12544" max="12544" width="12" style="3" bestFit="1" customWidth="1"/>
    <col min="12545" max="12546" width="11" style="3" bestFit="1" customWidth="1"/>
    <col min="12547" max="12547" width="11.140625" style="3" bestFit="1" customWidth="1"/>
    <col min="12548" max="12548" width="10.140625" style="3" bestFit="1" customWidth="1"/>
    <col min="12549" max="12787" width="9.140625" style="3"/>
    <col min="12788" max="12788" width="13.5703125" style="3" customWidth="1"/>
    <col min="12789" max="12789" width="9.7109375" style="3" customWidth="1"/>
    <col min="12790" max="12790" width="10.140625" style="3" customWidth="1"/>
    <col min="12791" max="12791" width="9.28515625" style="3" customWidth="1"/>
    <col min="12792" max="12792" width="10.5703125" style="3" customWidth="1"/>
    <col min="12793" max="12793" width="11.7109375" style="3" customWidth="1"/>
    <col min="12794" max="12794" width="1.140625" style="3" customWidth="1"/>
    <col min="12795" max="12795" width="9.28515625" style="3" customWidth="1"/>
    <col min="12796" max="12796" width="10.28515625" style="3" customWidth="1"/>
    <col min="12797" max="12797" width="8.85546875" style="3" customWidth="1"/>
    <col min="12798" max="12798" width="10.5703125" style="3" customWidth="1"/>
    <col min="12799" max="12799" width="10.85546875" style="3" customWidth="1"/>
    <col min="12800" max="12800" width="12" style="3" bestFit="1" customWidth="1"/>
    <col min="12801" max="12802" width="11" style="3" bestFit="1" customWidth="1"/>
    <col min="12803" max="12803" width="11.140625" style="3" bestFit="1" customWidth="1"/>
    <col min="12804" max="12804" width="10.140625" style="3" bestFit="1" customWidth="1"/>
    <col min="12805" max="13043" width="9.140625" style="3"/>
    <col min="13044" max="13044" width="13.5703125" style="3" customWidth="1"/>
    <col min="13045" max="13045" width="9.7109375" style="3" customWidth="1"/>
    <col min="13046" max="13046" width="10.140625" style="3" customWidth="1"/>
    <col min="13047" max="13047" width="9.28515625" style="3" customWidth="1"/>
    <col min="13048" max="13048" width="10.5703125" style="3" customWidth="1"/>
    <col min="13049" max="13049" width="11.7109375" style="3" customWidth="1"/>
    <col min="13050" max="13050" width="1.140625" style="3" customWidth="1"/>
    <col min="13051" max="13051" width="9.28515625" style="3" customWidth="1"/>
    <col min="13052" max="13052" width="10.28515625" style="3" customWidth="1"/>
    <col min="13053" max="13053" width="8.85546875" style="3" customWidth="1"/>
    <col min="13054" max="13054" width="10.5703125" style="3" customWidth="1"/>
    <col min="13055" max="13055" width="10.85546875" style="3" customWidth="1"/>
    <col min="13056" max="13056" width="12" style="3" bestFit="1" customWidth="1"/>
    <col min="13057" max="13058" width="11" style="3" bestFit="1" customWidth="1"/>
    <col min="13059" max="13059" width="11.140625" style="3" bestFit="1" customWidth="1"/>
    <col min="13060" max="13060" width="10.140625" style="3" bestFit="1" customWidth="1"/>
    <col min="13061" max="13299" width="9.140625" style="3"/>
    <col min="13300" max="13300" width="13.5703125" style="3" customWidth="1"/>
    <col min="13301" max="13301" width="9.7109375" style="3" customWidth="1"/>
    <col min="13302" max="13302" width="10.140625" style="3" customWidth="1"/>
    <col min="13303" max="13303" width="9.28515625" style="3" customWidth="1"/>
    <col min="13304" max="13304" width="10.5703125" style="3" customWidth="1"/>
    <col min="13305" max="13305" width="11.7109375" style="3" customWidth="1"/>
    <col min="13306" max="13306" width="1.140625" style="3" customWidth="1"/>
    <col min="13307" max="13307" width="9.28515625" style="3" customWidth="1"/>
    <col min="13308" max="13308" width="10.28515625" style="3" customWidth="1"/>
    <col min="13309" max="13309" width="8.85546875" style="3" customWidth="1"/>
    <col min="13310" max="13310" width="10.5703125" style="3" customWidth="1"/>
    <col min="13311" max="13311" width="10.85546875" style="3" customWidth="1"/>
    <col min="13312" max="13312" width="12" style="3" bestFit="1" customWidth="1"/>
    <col min="13313" max="13314" width="11" style="3" bestFit="1" customWidth="1"/>
    <col min="13315" max="13315" width="11.140625" style="3" bestFit="1" customWidth="1"/>
    <col min="13316" max="13316" width="10.140625" style="3" bestFit="1" customWidth="1"/>
    <col min="13317" max="13555" width="9.140625" style="3"/>
    <col min="13556" max="13556" width="13.5703125" style="3" customWidth="1"/>
    <col min="13557" max="13557" width="9.7109375" style="3" customWidth="1"/>
    <col min="13558" max="13558" width="10.140625" style="3" customWidth="1"/>
    <col min="13559" max="13559" width="9.28515625" style="3" customWidth="1"/>
    <col min="13560" max="13560" width="10.5703125" style="3" customWidth="1"/>
    <col min="13561" max="13561" width="11.7109375" style="3" customWidth="1"/>
    <col min="13562" max="13562" width="1.140625" style="3" customWidth="1"/>
    <col min="13563" max="13563" width="9.28515625" style="3" customWidth="1"/>
    <col min="13564" max="13564" width="10.28515625" style="3" customWidth="1"/>
    <col min="13565" max="13565" width="8.85546875" style="3" customWidth="1"/>
    <col min="13566" max="13566" width="10.5703125" style="3" customWidth="1"/>
    <col min="13567" max="13567" width="10.85546875" style="3" customWidth="1"/>
    <col min="13568" max="13568" width="12" style="3" bestFit="1" customWidth="1"/>
    <col min="13569" max="13570" width="11" style="3" bestFit="1" customWidth="1"/>
    <col min="13571" max="13571" width="11.140625" style="3" bestFit="1" customWidth="1"/>
    <col min="13572" max="13572" width="10.140625" style="3" bestFit="1" customWidth="1"/>
    <col min="13573" max="13811" width="9.140625" style="3"/>
    <col min="13812" max="13812" width="13.5703125" style="3" customWidth="1"/>
    <col min="13813" max="13813" width="9.7109375" style="3" customWidth="1"/>
    <col min="13814" max="13814" width="10.140625" style="3" customWidth="1"/>
    <col min="13815" max="13815" width="9.28515625" style="3" customWidth="1"/>
    <col min="13816" max="13816" width="10.5703125" style="3" customWidth="1"/>
    <col min="13817" max="13817" width="11.7109375" style="3" customWidth="1"/>
    <col min="13818" max="13818" width="1.140625" style="3" customWidth="1"/>
    <col min="13819" max="13819" width="9.28515625" style="3" customWidth="1"/>
    <col min="13820" max="13820" width="10.28515625" style="3" customWidth="1"/>
    <col min="13821" max="13821" width="8.85546875" style="3" customWidth="1"/>
    <col min="13822" max="13822" width="10.5703125" style="3" customWidth="1"/>
    <col min="13823" max="13823" width="10.85546875" style="3" customWidth="1"/>
    <col min="13824" max="13824" width="12" style="3" bestFit="1" customWidth="1"/>
    <col min="13825" max="13826" width="11" style="3" bestFit="1" customWidth="1"/>
    <col min="13827" max="13827" width="11.140625" style="3" bestFit="1" customWidth="1"/>
    <col min="13828" max="13828" width="10.140625" style="3" bestFit="1" customWidth="1"/>
    <col min="13829" max="14067" width="9.140625" style="3"/>
    <col min="14068" max="14068" width="13.5703125" style="3" customWidth="1"/>
    <col min="14069" max="14069" width="9.7109375" style="3" customWidth="1"/>
    <col min="14070" max="14070" width="10.140625" style="3" customWidth="1"/>
    <col min="14071" max="14071" width="9.28515625" style="3" customWidth="1"/>
    <col min="14072" max="14072" width="10.5703125" style="3" customWidth="1"/>
    <col min="14073" max="14073" width="11.7109375" style="3" customWidth="1"/>
    <col min="14074" max="14074" width="1.140625" style="3" customWidth="1"/>
    <col min="14075" max="14075" width="9.28515625" style="3" customWidth="1"/>
    <col min="14076" max="14076" width="10.28515625" style="3" customWidth="1"/>
    <col min="14077" max="14077" width="8.85546875" style="3" customWidth="1"/>
    <col min="14078" max="14078" width="10.5703125" style="3" customWidth="1"/>
    <col min="14079" max="14079" width="10.85546875" style="3" customWidth="1"/>
    <col min="14080" max="14080" width="12" style="3" bestFit="1" customWidth="1"/>
    <col min="14081" max="14082" width="11" style="3" bestFit="1" customWidth="1"/>
    <col min="14083" max="14083" width="11.140625" style="3" bestFit="1" customWidth="1"/>
    <col min="14084" max="14084" width="10.140625" style="3" bestFit="1" customWidth="1"/>
    <col min="14085" max="14323" width="9.140625" style="3"/>
    <col min="14324" max="14324" width="13.5703125" style="3" customWidth="1"/>
    <col min="14325" max="14325" width="9.7109375" style="3" customWidth="1"/>
    <col min="14326" max="14326" width="10.140625" style="3" customWidth="1"/>
    <col min="14327" max="14327" width="9.28515625" style="3" customWidth="1"/>
    <col min="14328" max="14328" width="10.5703125" style="3" customWidth="1"/>
    <col min="14329" max="14329" width="11.7109375" style="3" customWidth="1"/>
    <col min="14330" max="14330" width="1.140625" style="3" customWidth="1"/>
    <col min="14331" max="14331" width="9.28515625" style="3" customWidth="1"/>
    <col min="14332" max="14332" width="10.28515625" style="3" customWidth="1"/>
    <col min="14333" max="14333" width="8.85546875" style="3" customWidth="1"/>
    <col min="14334" max="14334" width="10.5703125" style="3" customWidth="1"/>
    <col min="14335" max="14335" width="10.85546875" style="3" customWidth="1"/>
    <col min="14336" max="14336" width="12" style="3" bestFit="1" customWidth="1"/>
    <col min="14337" max="14338" width="11" style="3" bestFit="1" customWidth="1"/>
    <col min="14339" max="14339" width="11.140625" style="3" bestFit="1" customWidth="1"/>
    <col min="14340" max="14340" width="10.140625" style="3" bestFit="1" customWidth="1"/>
    <col min="14341" max="14579" width="9.140625" style="3"/>
    <col min="14580" max="14580" width="13.5703125" style="3" customWidth="1"/>
    <col min="14581" max="14581" width="9.7109375" style="3" customWidth="1"/>
    <col min="14582" max="14582" width="10.140625" style="3" customWidth="1"/>
    <col min="14583" max="14583" width="9.28515625" style="3" customWidth="1"/>
    <col min="14584" max="14584" width="10.5703125" style="3" customWidth="1"/>
    <col min="14585" max="14585" width="11.7109375" style="3" customWidth="1"/>
    <col min="14586" max="14586" width="1.140625" style="3" customWidth="1"/>
    <col min="14587" max="14587" width="9.28515625" style="3" customWidth="1"/>
    <col min="14588" max="14588" width="10.28515625" style="3" customWidth="1"/>
    <col min="14589" max="14589" width="8.85546875" style="3" customWidth="1"/>
    <col min="14590" max="14590" width="10.5703125" style="3" customWidth="1"/>
    <col min="14591" max="14591" width="10.85546875" style="3" customWidth="1"/>
    <col min="14592" max="14592" width="12" style="3" bestFit="1" customWidth="1"/>
    <col min="14593" max="14594" width="11" style="3" bestFit="1" customWidth="1"/>
    <col min="14595" max="14595" width="11.140625" style="3" bestFit="1" customWidth="1"/>
    <col min="14596" max="14596" width="10.140625" style="3" bestFit="1" customWidth="1"/>
    <col min="14597" max="14835" width="9.140625" style="3"/>
    <col min="14836" max="14836" width="13.5703125" style="3" customWidth="1"/>
    <col min="14837" max="14837" width="9.7109375" style="3" customWidth="1"/>
    <col min="14838" max="14838" width="10.140625" style="3" customWidth="1"/>
    <col min="14839" max="14839" width="9.28515625" style="3" customWidth="1"/>
    <col min="14840" max="14840" width="10.5703125" style="3" customWidth="1"/>
    <col min="14841" max="14841" width="11.7109375" style="3" customWidth="1"/>
    <col min="14842" max="14842" width="1.140625" style="3" customWidth="1"/>
    <col min="14843" max="14843" width="9.28515625" style="3" customWidth="1"/>
    <col min="14844" max="14844" width="10.28515625" style="3" customWidth="1"/>
    <col min="14845" max="14845" width="8.85546875" style="3" customWidth="1"/>
    <col min="14846" max="14846" width="10.5703125" style="3" customWidth="1"/>
    <col min="14847" max="14847" width="10.85546875" style="3" customWidth="1"/>
    <col min="14848" max="14848" width="12" style="3" bestFit="1" customWidth="1"/>
    <col min="14849" max="14850" width="11" style="3" bestFit="1" customWidth="1"/>
    <col min="14851" max="14851" width="11.140625" style="3" bestFit="1" customWidth="1"/>
    <col min="14852" max="14852" width="10.140625" style="3" bestFit="1" customWidth="1"/>
    <col min="14853" max="15091" width="9.140625" style="3"/>
    <col min="15092" max="15092" width="13.5703125" style="3" customWidth="1"/>
    <col min="15093" max="15093" width="9.7109375" style="3" customWidth="1"/>
    <col min="15094" max="15094" width="10.140625" style="3" customWidth="1"/>
    <col min="15095" max="15095" width="9.28515625" style="3" customWidth="1"/>
    <col min="15096" max="15096" width="10.5703125" style="3" customWidth="1"/>
    <col min="15097" max="15097" width="11.7109375" style="3" customWidth="1"/>
    <col min="15098" max="15098" width="1.140625" style="3" customWidth="1"/>
    <col min="15099" max="15099" width="9.28515625" style="3" customWidth="1"/>
    <col min="15100" max="15100" width="10.28515625" style="3" customWidth="1"/>
    <col min="15101" max="15101" width="8.85546875" style="3" customWidth="1"/>
    <col min="15102" max="15102" width="10.5703125" style="3" customWidth="1"/>
    <col min="15103" max="15103" width="10.85546875" style="3" customWidth="1"/>
    <col min="15104" max="15104" width="12" style="3" bestFit="1" customWidth="1"/>
    <col min="15105" max="15106" width="11" style="3" bestFit="1" customWidth="1"/>
    <col min="15107" max="15107" width="11.140625" style="3" bestFit="1" customWidth="1"/>
    <col min="15108" max="15108" width="10.140625" style="3" bestFit="1" customWidth="1"/>
    <col min="15109" max="15347" width="9.140625" style="3"/>
    <col min="15348" max="15348" width="13.5703125" style="3" customWidth="1"/>
    <col min="15349" max="15349" width="9.7109375" style="3" customWidth="1"/>
    <col min="15350" max="15350" width="10.140625" style="3" customWidth="1"/>
    <col min="15351" max="15351" width="9.28515625" style="3" customWidth="1"/>
    <col min="15352" max="15352" width="10.5703125" style="3" customWidth="1"/>
    <col min="15353" max="15353" width="11.7109375" style="3" customWidth="1"/>
    <col min="15354" max="15354" width="1.140625" style="3" customWidth="1"/>
    <col min="15355" max="15355" width="9.28515625" style="3" customWidth="1"/>
    <col min="15356" max="15356" width="10.28515625" style="3" customWidth="1"/>
    <col min="15357" max="15357" width="8.85546875" style="3" customWidth="1"/>
    <col min="15358" max="15358" width="10.5703125" style="3" customWidth="1"/>
    <col min="15359" max="15359" width="10.85546875" style="3" customWidth="1"/>
    <col min="15360" max="15360" width="12" style="3" bestFit="1" customWidth="1"/>
    <col min="15361" max="15362" width="11" style="3" bestFit="1" customWidth="1"/>
    <col min="15363" max="15363" width="11.140625" style="3" bestFit="1" customWidth="1"/>
    <col min="15364" max="15364" width="10.140625" style="3" bestFit="1" customWidth="1"/>
    <col min="15365" max="15603" width="9.140625" style="3"/>
    <col min="15604" max="15604" width="13.5703125" style="3" customWidth="1"/>
    <col min="15605" max="15605" width="9.7109375" style="3" customWidth="1"/>
    <col min="15606" max="15606" width="10.140625" style="3" customWidth="1"/>
    <col min="15607" max="15607" width="9.28515625" style="3" customWidth="1"/>
    <col min="15608" max="15608" width="10.5703125" style="3" customWidth="1"/>
    <col min="15609" max="15609" width="11.7109375" style="3" customWidth="1"/>
    <col min="15610" max="15610" width="1.140625" style="3" customWidth="1"/>
    <col min="15611" max="15611" width="9.28515625" style="3" customWidth="1"/>
    <col min="15612" max="15612" width="10.28515625" style="3" customWidth="1"/>
    <col min="15613" max="15613" width="8.85546875" style="3" customWidth="1"/>
    <col min="15614" max="15614" width="10.5703125" style="3" customWidth="1"/>
    <col min="15615" max="15615" width="10.85546875" style="3" customWidth="1"/>
    <col min="15616" max="15616" width="12" style="3" bestFit="1" customWidth="1"/>
    <col min="15617" max="15618" width="11" style="3" bestFit="1" customWidth="1"/>
    <col min="15619" max="15619" width="11.140625" style="3" bestFit="1" customWidth="1"/>
    <col min="15620" max="15620" width="10.140625" style="3" bestFit="1" customWidth="1"/>
    <col min="15621" max="15859" width="9.140625" style="3"/>
    <col min="15860" max="15860" width="13.5703125" style="3" customWidth="1"/>
    <col min="15861" max="15861" width="9.7109375" style="3" customWidth="1"/>
    <col min="15862" max="15862" width="10.140625" style="3" customWidth="1"/>
    <col min="15863" max="15863" width="9.28515625" style="3" customWidth="1"/>
    <col min="15864" max="15864" width="10.5703125" style="3" customWidth="1"/>
    <col min="15865" max="15865" width="11.7109375" style="3" customWidth="1"/>
    <col min="15866" max="15866" width="1.140625" style="3" customWidth="1"/>
    <col min="15867" max="15867" width="9.28515625" style="3" customWidth="1"/>
    <col min="15868" max="15868" width="10.28515625" style="3" customWidth="1"/>
    <col min="15869" max="15869" width="8.85546875" style="3" customWidth="1"/>
    <col min="15870" max="15870" width="10.5703125" style="3" customWidth="1"/>
    <col min="15871" max="15871" width="10.85546875" style="3" customWidth="1"/>
    <col min="15872" max="15872" width="12" style="3" bestFit="1" customWidth="1"/>
    <col min="15873" max="15874" width="11" style="3" bestFit="1" customWidth="1"/>
    <col min="15875" max="15875" width="11.140625" style="3" bestFit="1" customWidth="1"/>
    <col min="15876" max="15876" width="10.140625" style="3" bestFit="1" customWidth="1"/>
    <col min="15877" max="16115" width="9.140625" style="3"/>
    <col min="16116" max="16116" width="13.5703125" style="3" customWidth="1"/>
    <col min="16117" max="16117" width="9.7109375" style="3" customWidth="1"/>
    <col min="16118" max="16118" width="10.140625" style="3" customWidth="1"/>
    <col min="16119" max="16119" width="9.28515625" style="3" customWidth="1"/>
    <col min="16120" max="16120" width="10.5703125" style="3" customWidth="1"/>
    <col min="16121" max="16121" width="11.7109375" style="3" customWidth="1"/>
    <col min="16122" max="16122" width="1.140625" style="3" customWidth="1"/>
    <col min="16123" max="16123" width="9.28515625" style="3" customWidth="1"/>
    <col min="16124" max="16124" width="10.28515625" style="3" customWidth="1"/>
    <col min="16125" max="16125" width="8.85546875" style="3" customWidth="1"/>
    <col min="16126" max="16126" width="10.5703125" style="3" customWidth="1"/>
    <col min="16127" max="16127" width="10.85546875" style="3" customWidth="1"/>
    <col min="16128" max="16128" width="12" style="3" bestFit="1" customWidth="1"/>
    <col min="16129" max="16130" width="11" style="3" bestFit="1" customWidth="1"/>
    <col min="16131" max="16131" width="11.140625" style="3" bestFit="1" customWidth="1"/>
    <col min="16132" max="16132" width="10.140625" style="3" bestFit="1" customWidth="1"/>
    <col min="16133" max="16384" width="9.140625" style="3"/>
  </cols>
  <sheetData>
    <row r="1" spans="1:228" x14ac:dyDescent="0.2">
      <c r="A1" s="4" t="s">
        <v>112</v>
      </c>
      <c r="B1" s="1"/>
      <c r="C1" s="1"/>
      <c r="D1" s="1"/>
      <c r="E1" s="1"/>
      <c r="F1" s="1"/>
      <c r="G1" s="2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</row>
    <row r="2" spans="1:228" x14ac:dyDescent="0.2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</row>
    <row r="3" spans="1:228" x14ac:dyDescent="0.2">
      <c r="A3" s="15"/>
      <c r="B3" s="139" t="s">
        <v>43</v>
      </c>
      <c r="C3" s="139"/>
      <c r="D3" s="139"/>
      <c r="E3" s="139"/>
      <c r="F3" s="139"/>
      <c r="G3" s="16"/>
      <c r="H3" s="139" t="s">
        <v>118</v>
      </c>
      <c r="I3" s="139"/>
      <c r="J3" s="139"/>
      <c r="K3" s="139"/>
      <c r="L3" s="139"/>
    </row>
    <row r="4" spans="1:228" x14ac:dyDescent="0.2">
      <c r="A4" s="15"/>
      <c r="B4" s="17"/>
      <c r="C4" s="17"/>
      <c r="D4" s="17"/>
      <c r="E4" s="17"/>
      <c r="F4" s="17"/>
      <c r="G4" s="16"/>
      <c r="H4" s="17"/>
      <c r="I4" s="17"/>
      <c r="J4" s="17"/>
      <c r="K4" s="17"/>
      <c r="L4" s="17"/>
    </row>
    <row r="5" spans="1:228" s="6" customFormat="1" ht="27" customHeight="1" x14ac:dyDescent="0.25">
      <c r="A5" s="29" t="s">
        <v>44</v>
      </c>
      <c r="B5" s="30" t="s">
        <v>119</v>
      </c>
      <c r="C5" s="30" t="s">
        <v>38</v>
      </c>
      <c r="D5" s="30" t="s">
        <v>39</v>
      </c>
      <c r="E5" s="30" t="s">
        <v>40</v>
      </c>
      <c r="F5" s="30" t="s">
        <v>41</v>
      </c>
      <c r="G5" s="31"/>
      <c r="H5" s="30" t="s">
        <v>119</v>
      </c>
      <c r="I5" s="30" t="s">
        <v>38</v>
      </c>
      <c r="J5" s="30" t="s">
        <v>39</v>
      </c>
      <c r="K5" s="30" t="s">
        <v>40</v>
      </c>
      <c r="L5" s="30" t="s">
        <v>41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</row>
    <row r="6" spans="1:228" ht="8.1" customHeight="1" x14ac:dyDescent="0.2">
      <c r="A6" s="42"/>
      <c r="B6" s="43"/>
      <c r="C6" s="43"/>
      <c r="D6" s="43"/>
      <c r="E6" s="103"/>
      <c r="F6" s="103"/>
      <c r="G6" s="104"/>
      <c r="H6" s="105"/>
      <c r="I6" s="105"/>
      <c r="J6" s="105"/>
      <c r="K6" s="105"/>
      <c r="L6" s="105"/>
    </row>
    <row r="7" spans="1:228" ht="15" customHeight="1" x14ac:dyDescent="0.2">
      <c r="A7" s="42">
        <v>2019</v>
      </c>
      <c r="B7" s="43">
        <v>995071.91607899999</v>
      </c>
      <c r="C7" s="43">
        <v>823483.65429099998</v>
      </c>
      <c r="D7" s="43">
        <v>849410.81168000004</v>
      </c>
      <c r="E7" s="43">
        <v>1844482.7277589999</v>
      </c>
      <c r="F7" s="43">
        <v>145661.10439899995</v>
      </c>
      <c r="G7" s="44"/>
      <c r="H7" s="45">
        <v>-0.84845189633597584</v>
      </c>
      <c r="I7" s="45">
        <v>2.3807315497969985</v>
      </c>
      <c r="J7" s="45">
        <v>-3.4545425369332743</v>
      </c>
      <c r="K7" s="45">
        <v>-2.0658566479313833</v>
      </c>
      <c r="L7" s="45">
        <v>17.67470352516191</v>
      </c>
    </row>
    <row r="8" spans="1:228" ht="15" customHeight="1" x14ac:dyDescent="0.2">
      <c r="A8" s="42" t="s">
        <v>101</v>
      </c>
      <c r="B8" s="43">
        <v>983826.76591900014</v>
      </c>
      <c r="C8" s="43">
        <v>799197.14916999999</v>
      </c>
      <c r="D8" s="43">
        <v>800481.31974299997</v>
      </c>
      <c r="E8" s="43">
        <v>1784308.0856620001</v>
      </c>
      <c r="F8" s="43">
        <v>183345.44617600017</v>
      </c>
      <c r="G8" s="44"/>
      <c r="H8" s="45">
        <v>-1.1300841656058835</v>
      </c>
      <c r="I8" s="45">
        <v>-2.9492394893873275</v>
      </c>
      <c r="J8" s="45">
        <v>-5.7604037132780643</v>
      </c>
      <c r="K8" s="45">
        <v>-3.2624128809333159</v>
      </c>
      <c r="L8" s="45">
        <v>25.871245403834074</v>
      </c>
    </row>
    <row r="9" spans="1:228" ht="15" customHeight="1" x14ac:dyDescent="0.2">
      <c r="A9" s="42" t="s">
        <v>97</v>
      </c>
      <c r="B9" s="43">
        <v>1241022.1000000001</v>
      </c>
      <c r="C9" s="43">
        <v>1012000.9301590001</v>
      </c>
      <c r="D9" s="43">
        <v>987343.89999999991</v>
      </c>
      <c r="E9" s="43">
        <v>2228366</v>
      </c>
      <c r="F9" s="43">
        <v>253678.20000000019</v>
      </c>
      <c r="G9" s="46"/>
      <c r="H9" s="45">
        <v>26.142338856958407</v>
      </c>
      <c r="I9" s="45">
        <v>26.627193808311965</v>
      </c>
      <c r="J9" s="45">
        <v>23.343787014292044</v>
      </c>
      <c r="K9" s="45">
        <v>24.886844645847642</v>
      </c>
      <c r="L9" s="45">
        <v>38.360741435860383</v>
      </c>
    </row>
    <row r="10" spans="1:228" ht="15" customHeight="1" x14ac:dyDescent="0.2">
      <c r="A10" s="42" t="s">
        <v>121</v>
      </c>
      <c r="B10" s="43">
        <v>1550009.2746339999</v>
      </c>
      <c r="C10" s="43">
        <v>1222034.02627</v>
      </c>
      <c r="D10" s="43">
        <v>1293811.392156</v>
      </c>
      <c r="E10" s="43">
        <v>2843820.6667900002</v>
      </c>
      <c r="F10" s="43">
        <v>256197.8824779999</v>
      </c>
      <c r="G10" s="44">
        <v>0</v>
      </c>
      <c r="H10" s="45">
        <v>24.897797922696121</v>
      </c>
      <c r="I10" s="45">
        <v>20.75423943315948</v>
      </c>
      <c r="J10" s="45">
        <v>31.039589362531146</v>
      </c>
      <c r="K10" s="45">
        <v>27.619101475700141</v>
      </c>
      <c r="L10" s="45">
        <v>0.99325936481720123</v>
      </c>
    </row>
    <row r="11" spans="1:228" ht="15" customHeight="1" x14ac:dyDescent="0.2">
      <c r="A11" s="42">
        <v>2023</v>
      </c>
      <c r="B11" s="43">
        <v>1425603.4100250001</v>
      </c>
      <c r="C11" s="43">
        <v>1110300.37313</v>
      </c>
      <c r="D11" s="43">
        <v>1211546.526323</v>
      </c>
      <c r="E11" s="43">
        <v>2637149.9363480001</v>
      </c>
      <c r="F11" s="43">
        <v>214056.88370200014</v>
      </c>
      <c r="G11" s="44">
        <v>0</v>
      </c>
      <c r="H11" s="45">
        <v>-8.0261367880121544</v>
      </c>
      <c r="I11" s="45">
        <v>-9.1432522121371171</v>
      </c>
      <c r="J11" s="45">
        <v>-6.3583352513162161</v>
      </c>
      <c r="K11" s="45">
        <v>-7.2673615764696722</v>
      </c>
      <c r="L11" s="45">
        <v>-16.448613223654753</v>
      </c>
    </row>
    <row r="12" spans="1:228" ht="15" customHeight="1" x14ac:dyDescent="0.2">
      <c r="A12" s="42" t="s">
        <v>182</v>
      </c>
      <c r="B12" s="43">
        <v>224923.80495999998</v>
      </c>
      <c r="C12" s="43">
        <v>173483.449356</v>
      </c>
      <c r="D12" s="43">
        <v>187224.61691600003</v>
      </c>
      <c r="E12" s="43">
        <v>412148.42187600001</v>
      </c>
      <c r="F12" s="43">
        <v>37699.18804399998</v>
      </c>
      <c r="G12" s="44"/>
      <c r="H12" s="45">
        <v>5.6964096654601306</v>
      </c>
      <c r="I12" s="45">
        <v>-1.0303122070138333</v>
      </c>
      <c r="J12" s="45">
        <v>6.7343611524818892</v>
      </c>
      <c r="K12" s="45">
        <v>6.1654013209168683</v>
      </c>
      <c r="L12" s="45">
        <v>0.82695415338797595</v>
      </c>
    </row>
    <row r="13" spans="1:228" ht="15" customHeight="1" x14ac:dyDescent="0.2">
      <c r="A13" s="42" t="s">
        <v>183</v>
      </c>
      <c r="B13" s="43">
        <v>233739.50186299998</v>
      </c>
      <c r="C13" s="43">
        <v>186212.847775</v>
      </c>
      <c r="D13" s="43">
        <v>212694.77523699999</v>
      </c>
      <c r="E13" s="43">
        <v>446434.27710000001</v>
      </c>
      <c r="F13" s="43">
        <v>21044.726626000003</v>
      </c>
      <c r="G13" s="44"/>
      <c r="H13" s="45">
        <v>3.9194148011891272</v>
      </c>
      <c r="I13" s="45">
        <v>7.3375290070918533</v>
      </c>
      <c r="J13" s="45">
        <v>13.60406486099388</v>
      </c>
      <c r="K13" s="45">
        <v>8.3188126908114981</v>
      </c>
      <c r="L13" s="45">
        <v>-44.177241691683115</v>
      </c>
    </row>
    <row r="14" spans="1:228" ht="8.1" customHeight="1" x14ac:dyDescent="0.2">
      <c r="A14" s="46"/>
      <c r="B14" s="44"/>
      <c r="C14" s="44"/>
      <c r="D14" s="44"/>
      <c r="E14" s="44"/>
      <c r="F14" s="44"/>
      <c r="G14" s="44"/>
      <c r="H14" s="45"/>
      <c r="I14" s="45"/>
      <c r="J14" s="45"/>
      <c r="K14" s="45"/>
      <c r="L14" s="45"/>
    </row>
    <row r="15" spans="1:228" ht="15" customHeight="1" x14ac:dyDescent="0.2">
      <c r="A15" s="49">
        <v>2021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</row>
    <row r="16" spans="1:228" ht="15" customHeight="1" x14ac:dyDescent="0.2">
      <c r="A16" s="47" t="s">
        <v>103</v>
      </c>
      <c r="B16" s="48">
        <v>282709.20864900004</v>
      </c>
      <c r="C16" s="48">
        <v>231305.27750999999</v>
      </c>
      <c r="D16" s="48">
        <v>223604.92508999998</v>
      </c>
      <c r="E16" s="48">
        <v>506314.13373899995</v>
      </c>
      <c r="F16" s="48">
        <v>59104.283559000003</v>
      </c>
      <c r="G16" s="46"/>
      <c r="H16" s="45">
        <v>18.228144540866545</v>
      </c>
      <c r="I16" s="45">
        <v>18.135726957140182</v>
      </c>
      <c r="J16" s="45">
        <v>10.070173132239304</v>
      </c>
      <c r="K16" s="45">
        <v>14.480943086675651</v>
      </c>
      <c r="L16" s="45">
        <v>64.2965795469688</v>
      </c>
    </row>
    <row r="17" spans="1:12" ht="15" customHeight="1" x14ac:dyDescent="0.2">
      <c r="A17" s="47" t="s">
        <v>104</v>
      </c>
      <c r="B17" s="48">
        <v>303335.27508699999</v>
      </c>
      <c r="C17" s="48">
        <v>248559.97480199998</v>
      </c>
      <c r="D17" s="48">
        <v>247042.11960400001</v>
      </c>
      <c r="E17" s="48">
        <v>550377.39469099999</v>
      </c>
      <c r="F17" s="48">
        <v>56293.15548299998</v>
      </c>
      <c r="G17" s="46"/>
      <c r="H17" s="45">
        <v>44.021949089928064</v>
      </c>
      <c r="I17" s="45">
        <v>45.855303385698328</v>
      </c>
      <c r="J17" s="45">
        <v>33.30984746956382</v>
      </c>
      <c r="K17" s="45">
        <v>39.008192279920358</v>
      </c>
      <c r="L17" s="45">
        <v>122.47478849293761</v>
      </c>
    </row>
    <row r="18" spans="1:12" ht="15" customHeight="1" x14ac:dyDescent="0.2">
      <c r="A18" s="47" t="s">
        <v>105</v>
      </c>
      <c r="B18" s="48">
        <v>303386.27195700002</v>
      </c>
      <c r="C18" s="48">
        <v>243282.94483200001</v>
      </c>
      <c r="D18" s="48">
        <v>242459.33390899998</v>
      </c>
      <c r="E18" s="48">
        <v>545845.60586600006</v>
      </c>
      <c r="F18" s="48">
        <v>60926.938047999996</v>
      </c>
      <c r="G18" s="46"/>
      <c r="H18" s="45">
        <v>15.651276685630004</v>
      </c>
      <c r="I18" s="45">
        <v>15.533813742752375</v>
      </c>
      <c r="J18" s="45">
        <v>21.014820065626154</v>
      </c>
      <c r="K18" s="45">
        <v>17.973842624752066</v>
      </c>
      <c r="L18" s="45">
        <v>-1.6886227132551588</v>
      </c>
    </row>
    <row r="19" spans="1:12" ht="15" customHeight="1" x14ac:dyDescent="0.2">
      <c r="A19" s="47" t="s">
        <v>106</v>
      </c>
      <c r="B19" s="48">
        <v>351591.337138</v>
      </c>
      <c r="C19" s="48">
        <v>288852.72584600002</v>
      </c>
      <c r="D19" s="48">
        <v>274237.59551000001</v>
      </c>
      <c r="E19" s="48">
        <v>625828.93264800007</v>
      </c>
      <c r="F19" s="48">
        <v>77353.741628000003</v>
      </c>
      <c r="G19" s="46"/>
      <c r="H19" s="45">
        <v>29.376099110320002</v>
      </c>
      <c r="I19" s="45">
        <v>29.872494826161816</v>
      </c>
      <c r="J19" s="45">
        <v>29.562453992157998</v>
      </c>
      <c r="K19" s="45">
        <v>29.457693599845449</v>
      </c>
      <c r="L19" s="45">
        <v>28.719723591789069</v>
      </c>
    </row>
    <row r="20" spans="1:12" ht="9.9499999999999993" customHeight="1" x14ac:dyDescent="0.2">
      <c r="A20" s="46"/>
      <c r="B20" s="44"/>
      <c r="C20" s="44"/>
      <c r="D20" s="44"/>
      <c r="E20" s="44"/>
      <c r="F20" s="44"/>
      <c r="G20" s="44"/>
      <c r="H20" s="45"/>
      <c r="I20" s="45"/>
      <c r="J20" s="45"/>
      <c r="K20" s="45"/>
      <c r="L20" s="45"/>
    </row>
    <row r="21" spans="1:12" ht="15" customHeight="1" x14ac:dyDescent="0.2">
      <c r="A21" s="51" t="s">
        <v>121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</row>
    <row r="22" spans="1:12" ht="15" customHeight="1" x14ac:dyDescent="0.2">
      <c r="A22" s="46" t="s">
        <v>103</v>
      </c>
      <c r="B22" s="44">
        <v>344289.86149699998</v>
      </c>
      <c r="C22" s="44">
        <v>282219.87445299997</v>
      </c>
      <c r="D22" s="44">
        <v>280655.824027</v>
      </c>
      <c r="E22" s="44">
        <v>624945.68552399997</v>
      </c>
      <c r="F22" s="44">
        <v>63634.037469999981</v>
      </c>
      <c r="G22" s="44"/>
      <c r="H22" s="45">
        <v>21.782330028186632</v>
      </c>
      <c r="I22" s="45">
        <v>22.011861333686518</v>
      </c>
      <c r="J22" s="45">
        <v>25.514151315780403</v>
      </c>
      <c r="K22" s="45">
        <v>23.430424686930316</v>
      </c>
      <c r="L22" s="45">
        <v>7.6640027392908259</v>
      </c>
    </row>
    <row r="23" spans="1:12" ht="15" customHeight="1" x14ac:dyDescent="0.2">
      <c r="A23" s="46" t="s">
        <v>104</v>
      </c>
      <c r="B23" s="44">
        <v>392347.97983700002</v>
      </c>
      <c r="C23" s="44">
        <v>310278.258134</v>
      </c>
      <c r="D23" s="44">
        <v>332992.31774900004</v>
      </c>
      <c r="E23" s="44">
        <v>725340.29758600006</v>
      </c>
      <c r="F23" s="44">
        <v>59355.662087999983</v>
      </c>
      <c r="G23" s="44"/>
      <c r="H23" s="45">
        <v>29.344659873293725</v>
      </c>
      <c r="I23" s="45">
        <v>24.830338585753438</v>
      </c>
      <c r="J23" s="45">
        <v>34.791718223101078</v>
      </c>
      <c r="K23" s="45">
        <v>31.789623735042756</v>
      </c>
      <c r="L23" s="45">
        <v>5.4402823553297726</v>
      </c>
    </row>
    <row r="24" spans="1:12" ht="15" customHeight="1" x14ac:dyDescent="0.2">
      <c r="A24" s="46" t="s">
        <v>105</v>
      </c>
      <c r="B24" s="44">
        <v>420094.02080300008</v>
      </c>
      <c r="C24" s="44">
        <v>319466.80783900002</v>
      </c>
      <c r="D24" s="44">
        <v>355128.46879700001</v>
      </c>
      <c r="E24" s="44">
        <v>775222.48960000009</v>
      </c>
      <c r="F24" s="44">
        <v>64965.552006000071</v>
      </c>
      <c r="G24" s="44"/>
      <c r="H24" s="45">
        <v>38.468368424574415</v>
      </c>
      <c r="I24" s="45">
        <v>31.314921421889675</v>
      </c>
      <c r="J24" s="45">
        <v>46.469291600993628</v>
      </c>
      <c r="K24" s="45">
        <v>42.02230104428282</v>
      </c>
      <c r="L24" s="45">
        <v>6.628617960118623</v>
      </c>
    </row>
    <row r="25" spans="1:12" ht="15" customHeight="1" x14ac:dyDescent="0.2">
      <c r="A25" s="46" t="s">
        <v>106</v>
      </c>
      <c r="B25" s="44">
        <v>393277.41249699995</v>
      </c>
      <c r="C25" s="44">
        <v>310069.08584399999</v>
      </c>
      <c r="D25" s="44">
        <v>325034.78158300003</v>
      </c>
      <c r="E25" s="44">
        <v>718312.19408000004</v>
      </c>
      <c r="F25" s="44">
        <v>68242.630913999921</v>
      </c>
      <c r="G25" s="44"/>
      <c r="H25" s="45">
        <v>11.856400017796263</v>
      </c>
      <c r="I25" s="45">
        <v>7.3450440655738651</v>
      </c>
      <c r="J25" s="45">
        <v>18.523056978578165</v>
      </c>
      <c r="K25" s="45">
        <v>14.777722250821142</v>
      </c>
      <c r="L25" s="45">
        <v>-11.778500331394573</v>
      </c>
    </row>
    <row r="26" spans="1:12" ht="8.1" customHeight="1" x14ac:dyDescent="0.2">
      <c r="A26" s="46"/>
      <c r="B26" s="44"/>
      <c r="C26" s="44"/>
      <c r="D26" s="44"/>
      <c r="E26" s="44"/>
      <c r="F26" s="44"/>
      <c r="G26" s="44"/>
      <c r="H26" s="45"/>
      <c r="I26" s="45"/>
      <c r="J26" s="45"/>
      <c r="K26" s="45"/>
      <c r="L26" s="45"/>
    </row>
    <row r="27" spans="1:12" ht="15" customHeight="1" x14ac:dyDescent="0.2">
      <c r="A27" s="51">
        <v>2023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spans="1:12" ht="15" customHeight="1" x14ac:dyDescent="0.2">
      <c r="A28" s="46" t="s">
        <v>103</v>
      </c>
      <c r="B28" s="44">
        <v>354592.053036</v>
      </c>
      <c r="C28" s="44">
        <v>275913.79639699997</v>
      </c>
      <c r="D28" s="44">
        <v>290204.40833300003</v>
      </c>
      <c r="E28" s="44">
        <v>644796.46136900003</v>
      </c>
      <c r="F28" s="44">
        <v>64387.644702999984</v>
      </c>
      <c r="G28" s="44"/>
      <c r="H28" s="45">
        <v>2.9923017466170121</v>
      </c>
      <c r="I28" s="45">
        <v>-2.234455694597175</v>
      </c>
      <c r="J28" s="45">
        <v>3.4022398569863381</v>
      </c>
      <c r="K28" s="45">
        <v>3.1764001744176533</v>
      </c>
      <c r="L28" s="45">
        <v>1.1842832279113007</v>
      </c>
    </row>
    <row r="29" spans="1:12" ht="15" customHeight="1" x14ac:dyDescent="0.2">
      <c r="A29" s="46" t="s">
        <v>104</v>
      </c>
      <c r="B29" s="44">
        <v>348654.94924300001</v>
      </c>
      <c r="C29" s="44">
        <v>267590.79337500001</v>
      </c>
      <c r="D29" s="44">
        <v>294781.806491</v>
      </c>
      <c r="E29" s="44">
        <v>643436.75573400012</v>
      </c>
      <c r="F29" s="44">
        <v>53873.142752</v>
      </c>
      <c r="G29" s="44"/>
      <c r="H29" s="45">
        <v>-11.136295543601925</v>
      </c>
      <c r="I29" s="45">
        <v>-13.757800825530142</v>
      </c>
      <c r="J29" s="45">
        <v>-11.474892729147589</v>
      </c>
      <c r="K29" s="45">
        <v>-11.291740183825791</v>
      </c>
      <c r="L29" s="45">
        <v>-9.2367250960349274</v>
      </c>
    </row>
    <row r="30" spans="1:12" ht="15" customHeight="1" x14ac:dyDescent="0.2">
      <c r="A30" s="46" t="s">
        <v>105</v>
      </c>
      <c r="B30" s="44">
        <v>356149.94851099997</v>
      </c>
      <c r="C30" s="44">
        <v>277731.51121299999</v>
      </c>
      <c r="D30" s="44">
        <v>297241.06468900002</v>
      </c>
      <c r="E30" s="44">
        <v>653391.01319999993</v>
      </c>
      <c r="F30" s="44">
        <v>58908.883821999989</v>
      </c>
      <c r="G30" s="44"/>
      <c r="H30" s="45">
        <v>-15.221371675267475</v>
      </c>
      <c r="I30" s="45">
        <v>-13.064047845318925</v>
      </c>
      <c r="J30" s="45">
        <v>-16.300412159040345</v>
      </c>
      <c r="K30" s="45">
        <v>-15.715678793434225</v>
      </c>
      <c r="L30" s="45">
        <v>-9.3228918972945252</v>
      </c>
    </row>
    <row r="31" spans="1:12" ht="15" customHeight="1" x14ac:dyDescent="0.2">
      <c r="A31" s="46" t="s">
        <v>106</v>
      </c>
      <c r="B31" s="44">
        <v>366280.07830599998</v>
      </c>
      <c r="C31" s="44">
        <v>289131.76902300003</v>
      </c>
      <c r="D31" s="44">
        <v>329345.32861099998</v>
      </c>
      <c r="E31" s="44">
        <v>695625.40691699996</v>
      </c>
      <c r="F31" s="44">
        <v>36934.749694999991</v>
      </c>
      <c r="G31" s="44"/>
      <c r="H31" s="45">
        <v>-6.8647049978254007</v>
      </c>
      <c r="I31" s="45">
        <v>-6.752468329439913</v>
      </c>
      <c r="J31" s="45">
        <v>1.3261802343141584</v>
      </c>
      <c r="K31" s="45">
        <v>-3.1583463777970349</v>
      </c>
      <c r="L31" s="45">
        <v>-45.87730689699594</v>
      </c>
    </row>
    <row r="32" spans="1:12" ht="8.1" customHeight="1" x14ac:dyDescent="0.2">
      <c r="A32" s="46"/>
      <c r="B32" s="44"/>
      <c r="C32" s="44"/>
      <c r="D32" s="44"/>
      <c r="E32" s="44"/>
      <c r="F32" s="44"/>
      <c r="G32" s="44"/>
      <c r="H32" s="45"/>
      <c r="I32" s="45"/>
      <c r="J32" s="45"/>
      <c r="K32" s="45"/>
      <c r="L32" s="45"/>
    </row>
    <row r="33" spans="1:12" ht="15" customHeight="1" x14ac:dyDescent="0.2">
      <c r="A33" s="49" t="s">
        <v>97</v>
      </c>
      <c r="B33" s="53"/>
      <c r="C33" s="53"/>
      <c r="D33" s="53"/>
      <c r="E33" s="53"/>
      <c r="F33" s="53"/>
      <c r="G33" s="50"/>
      <c r="H33" s="50"/>
      <c r="I33" s="50"/>
      <c r="J33" s="50"/>
      <c r="K33" s="50"/>
      <c r="L33" s="50"/>
    </row>
    <row r="34" spans="1:12" ht="15" customHeight="1" x14ac:dyDescent="0.2">
      <c r="A34" s="46" t="s">
        <v>31</v>
      </c>
      <c r="B34" s="44">
        <v>89676.766017000002</v>
      </c>
      <c r="C34" s="44">
        <v>72209.031562000004</v>
      </c>
      <c r="D34" s="44">
        <v>73057.699888999996</v>
      </c>
      <c r="E34" s="54">
        <v>162734.465906</v>
      </c>
      <c r="F34" s="54">
        <v>16619.066128000006</v>
      </c>
      <c r="G34" s="44"/>
      <c r="H34" s="45">
        <v>6.3927116728766382</v>
      </c>
      <c r="I34" s="45">
        <v>6.177536871237189</v>
      </c>
      <c r="J34" s="45">
        <v>1.1180741686989635</v>
      </c>
      <c r="K34" s="45">
        <v>3.9582154966710568</v>
      </c>
      <c r="L34" s="45">
        <v>38.048667078409089</v>
      </c>
    </row>
    <row r="35" spans="1:12" ht="15" customHeight="1" x14ac:dyDescent="0.2">
      <c r="A35" s="46" t="s">
        <v>32</v>
      </c>
      <c r="B35" s="44">
        <v>87804.311925999995</v>
      </c>
      <c r="C35" s="44">
        <v>71713.764295000001</v>
      </c>
      <c r="D35" s="44">
        <v>69680.094649999999</v>
      </c>
      <c r="E35" s="54">
        <v>157484.40657599998</v>
      </c>
      <c r="F35" s="54">
        <v>18124.217275999996</v>
      </c>
      <c r="G35" s="44"/>
      <c r="H35" s="45">
        <v>17.69370456436468</v>
      </c>
      <c r="I35" s="45">
        <v>10.643596197778251</v>
      </c>
      <c r="J35" s="45">
        <v>12.097167947873491</v>
      </c>
      <c r="K35" s="45">
        <v>15.150039221483894</v>
      </c>
      <c r="L35" s="45">
        <v>45.650402183996057</v>
      </c>
    </row>
    <row r="36" spans="1:12" ht="15" customHeight="1" x14ac:dyDescent="0.2">
      <c r="A36" s="46" t="s">
        <v>107</v>
      </c>
      <c r="B36" s="44">
        <v>105228.130706</v>
      </c>
      <c r="C36" s="44">
        <v>87382.481652999995</v>
      </c>
      <c r="D36" s="44">
        <v>80867.130550999995</v>
      </c>
      <c r="E36" s="54">
        <v>186095.26125699998</v>
      </c>
      <c r="F36" s="54">
        <v>24361.000155000002</v>
      </c>
      <c r="G36" s="44"/>
      <c r="H36" s="45">
        <v>31.159364943777117</v>
      </c>
      <c r="I36" s="45">
        <v>38.761199983724239</v>
      </c>
      <c r="J36" s="45">
        <v>17.646692493222332</v>
      </c>
      <c r="K36" s="45">
        <v>24.924242711766393</v>
      </c>
      <c r="L36" s="45">
        <v>111.98333120212838</v>
      </c>
    </row>
    <row r="37" spans="1:12" ht="15" customHeight="1" x14ac:dyDescent="0.2">
      <c r="A37" s="46" t="s">
        <v>33</v>
      </c>
      <c r="B37" s="44">
        <v>105630.90487899999</v>
      </c>
      <c r="C37" s="44">
        <v>85074.487441999998</v>
      </c>
      <c r="D37" s="44">
        <v>85293.186379000006</v>
      </c>
      <c r="E37" s="54">
        <v>190924.091258</v>
      </c>
      <c r="F37" s="54">
        <v>20337.718499999988</v>
      </c>
      <c r="G37" s="44"/>
      <c r="H37" s="45">
        <v>62.731852277820622</v>
      </c>
      <c r="I37" s="45">
        <v>83.637491920781287</v>
      </c>
      <c r="J37" s="45">
        <v>22.94416275217019</v>
      </c>
      <c r="K37" s="45">
        <v>42.176611308797959</v>
      </c>
      <c r="L37" s="52" t="s">
        <v>95</v>
      </c>
    </row>
    <row r="38" spans="1:12" ht="15" customHeight="1" x14ac:dyDescent="0.2">
      <c r="A38" s="46" t="s">
        <v>108</v>
      </c>
      <c r="B38" s="44">
        <v>92387.496973999994</v>
      </c>
      <c r="C38" s="44">
        <v>78821.81318099999</v>
      </c>
      <c r="D38" s="44">
        <v>78531.656132000004</v>
      </c>
      <c r="E38" s="54">
        <v>170919.15310599998</v>
      </c>
      <c r="F38" s="54">
        <v>13855.840841999991</v>
      </c>
      <c r="G38" s="44"/>
      <c r="H38" s="45">
        <v>47.111507554993189</v>
      </c>
      <c r="I38" s="45">
        <v>45.795286912621719</v>
      </c>
      <c r="J38" s="45">
        <v>48.332765251600328</v>
      </c>
      <c r="K38" s="45">
        <v>47.670128089901787</v>
      </c>
      <c r="L38" s="45">
        <v>40.55275200990323</v>
      </c>
    </row>
    <row r="39" spans="1:12" ht="15" customHeight="1" x14ac:dyDescent="0.2">
      <c r="A39" s="46" t="s">
        <v>34</v>
      </c>
      <c r="B39" s="44">
        <v>105316.873234</v>
      </c>
      <c r="C39" s="44">
        <v>84663.674179000009</v>
      </c>
      <c r="D39" s="44">
        <v>83217.277092999997</v>
      </c>
      <c r="E39" s="54">
        <v>188534.15032700001</v>
      </c>
      <c r="F39" s="54">
        <v>22099.596141000002</v>
      </c>
      <c r="G39" s="44"/>
      <c r="H39" s="45">
        <v>27.03262517893182</v>
      </c>
      <c r="I39" s="45">
        <v>20.905447507210503</v>
      </c>
      <c r="J39" s="45">
        <v>32.099740245540531</v>
      </c>
      <c r="K39" s="45">
        <v>29.220455023174758</v>
      </c>
      <c r="L39" s="45">
        <v>10.999796571777045</v>
      </c>
    </row>
    <row r="40" spans="1:12" ht="15" customHeight="1" x14ac:dyDescent="0.2">
      <c r="A40" s="46" t="s">
        <v>35</v>
      </c>
      <c r="B40" s="44">
        <v>97124.455453000002</v>
      </c>
      <c r="C40" s="44">
        <v>76521.978633000006</v>
      </c>
      <c r="D40" s="44">
        <v>83564.140446999998</v>
      </c>
      <c r="E40" s="54">
        <v>180688.59590000001</v>
      </c>
      <c r="F40" s="54">
        <v>13560.315006000004</v>
      </c>
      <c r="G40" s="44"/>
      <c r="H40" s="45">
        <v>4.7931309605501964</v>
      </c>
      <c r="I40" s="45">
        <v>5.7587398275733568</v>
      </c>
      <c r="J40" s="45">
        <v>23.937815803770032</v>
      </c>
      <c r="K40" s="45">
        <v>12.855372978115041</v>
      </c>
      <c r="L40" s="45">
        <v>-46.312438623628502</v>
      </c>
    </row>
    <row r="41" spans="1:12" ht="15" customHeight="1" x14ac:dyDescent="0.2">
      <c r="A41" s="46" t="s">
        <v>109</v>
      </c>
      <c r="B41" s="44">
        <v>95379.368745</v>
      </c>
      <c r="C41" s="44">
        <v>78972.555429</v>
      </c>
      <c r="D41" s="44">
        <v>74245.022750000004</v>
      </c>
      <c r="E41" s="54">
        <v>169624.39149499999</v>
      </c>
      <c r="F41" s="54">
        <v>21134.345994999996</v>
      </c>
      <c r="G41" s="44"/>
      <c r="H41" s="45">
        <v>18.110599533296824</v>
      </c>
      <c r="I41" s="45">
        <v>18.566821559513635</v>
      </c>
      <c r="J41" s="45">
        <v>12.535306697244073</v>
      </c>
      <c r="K41" s="45">
        <v>15.603741068036436</v>
      </c>
      <c r="L41" s="45">
        <v>42.99854416319365</v>
      </c>
    </row>
    <row r="42" spans="1:12" ht="15" customHeight="1" x14ac:dyDescent="0.2">
      <c r="A42" s="46" t="s">
        <v>36</v>
      </c>
      <c r="B42" s="44">
        <v>110882.447759</v>
      </c>
      <c r="C42" s="44">
        <v>87788.410770000002</v>
      </c>
      <c r="D42" s="44">
        <v>84650.170712000006</v>
      </c>
      <c r="E42" s="54">
        <v>195532.61847099999</v>
      </c>
      <c r="F42" s="54">
        <v>26232.277046999996</v>
      </c>
      <c r="G42" s="44"/>
      <c r="H42" s="45">
        <v>24.738184131203319</v>
      </c>
      <c r="I42" s="45">
        <v>22.589377720625276</v>
      </c>
      <c r="J42" s="45">
        <v>26.426646330325632</v>
      </c>
      <c r="K42" s="45">
        <v>25.463586626453516</v>
      </c>
      <c r="L42" s="45">
        <v>19.584481033025504</v>
      </c>
    </row>
    <row r="43" spans="1:12" ht="15" customHeight="1" x14ac:dyDescent="0.2">
      <c r="A43" s="46" t="s">
        <v>110</v>
      </c>
      <c r="B43" s="44">
        <v>114488.118913</v>
      </c>
      <c r="C43" s="44">
        <v>91378.034635000004</v>
      </c>
      <c r="D43" s="44">
        <v>87905.449536999993</v>
      </c>
      <c r="E43" s="54">
        <v>202393.56844999999</v>
      </c>
      <c r="F43" s="54">
        <v>26582.669376000005</v>
      </c>
      <c r="G43" s="44"/>
      <c r="H43" s="45">
        <v>25.548681539485372</v>
      </c>
      <c r="I43" s="45">
        <v>23.47728400078163</v>
      </c>
      <c r="J43" s="45">
        <v>27.526755924874436</v>
      </c>
      <c r="K43" s="45">
        <v>26.400227818179982</v>
      </c>
      <c r="L43" s="45">
        <v>19.423106281980932</v>
      </c>
    </row>
    <row r="44" spans="1:12" ht="15" customHeight="1" x14ac:dyDescent="0.2">
      <c r="A44" s="46" t="s">
        <v>37</v>
      </c>
      <c r="B44" s="44">
        <v>112670.570259</v>
      </c>
      <c r="C44" s="44">
        <v>94220.726030999998</v>
      </c>
      <c r="D44" s="44">
        <v>93383.639697000006</v>
      </c>
      <c r="E44" s="54">
        <v>206054.20995600001</v>
      </c>
      <c r="F44" s="54">
        <v>19286.930561999994</v>
      </c>
      <c r="G44" s="44"/>
      <c r="H44" s="45">
        <v>32.98971099094237</v>
      </c>
      <c r="I44" s="45">
        <v>34.948837450254629</v>
      </c>
      <c r="J44" s="45">
        <v>38.107517669895181</v>
      </c>
      <c r="K44" s="45">
        <v>35.261298193906548</v>
      </c>
      <c r="L44" s="45">
        <v>12.75843491247795</v>
      </c>
    </row>
    <row r="45" spans="1:12" ht="15" customHeight="1" x14ac:dyDescent="0.2">
      <c r="A45" s="46" t="s">
        <v>111</v>
      </c>
      <c r="B45" s="44">
        <v>124432.647966</v>
      </c>
      <c r="C45" s="44">
        <v>103253.96518000001</v>
      </c>
      <c r="D45" s="44">
        <v>92948.506276</v>
      </c>
      <c r="E45" s="54">
        <v>217381.15424200002</v>
      </c>
      <c r="F45" s="54">
        <v>31484.141690000004</v>
      </c>
      <c r="G45" s="44"/>
      <c r="H45" s="45">
        <v>29.823405641267829</v>
      </c>
      <c r="I45" s="45">
        <v>31.384697233798818</v>
      </c>
      <c r="J45" s="45">
        <v>23.738647532811008</v>
      </c>
      <c r="K45" s="45">
        <v>27.149939817739373</v>
      </c>
      <c r="L45" s="45">
        <v>51.871127834008291</v>
      </c>
    </row>
    <row r="46" spans="1:12" ht="15" customHeight="1" x14ac:dyDescent="0.2"/>
    <row r="47" spans="1:12" ht="15" customHeight="1" x14ac:dyDescent="0.2">
      <c r="A47" s="49" t="s">
        <v>121</v>
      </c>
      <c r="B47" s="53"/>
      <c r="C47" s="53"/>
      <c r="D47" s="53"/>
      <c r="E47" s="53"/>
      <c r="F47" s="53"/>
      <c r="G47" s="50"/>
      <c r="H47" s="50"/>
      <c r="I47" s="50"/>
      <c r="J47" s="50"/>
      <c r="K47" s="50"/>
      <c r="L47" s="50"/>
    </row>
    <row r="48" spans="1:12" ht="15" customHeight="1" x14ac:dyDescent="0.2">
      <c r="A48" s="46" t="s">
        <v>31</v>
      </c>
      <c r="B48" s="44">
        <v>111060.00939799999</v>
      </c>
      <c r="C48" s="44">
        <v>91390.607028999992</v>
      </c>
      <c r="D48" s="44">
        <v>92822.474442999999</v>
      </c>
      <c r="E48" s="54">
        <v>203882.48384100001</v>
      </c>
      <c r="F48" s="54">
        <v>18237.534954999996</v>
      </c>
      <c r="G48" s="44"/>
      <c r="H48" s="45">
        <v>23.844797633476635</v>
      </c>
      <c r="I48" s="45">
        <v>26.563956131346721</v>
      </c>
      <c r="J48" s="45">
        <v>27.053650175175996</v>
      </c>
      <c r="K48" s="45">
        <v>25.285373756514655</v>
      </c>
      <c r="L48" s="45">
        <v>9.7386267948785257</v>
      </c>
    </row>
    <row r="49" spans="1:12" ht="15" customHeight="1" x14ac:dyDescent="0.2">
      <c r="A49" s="46" t="s">
        <v>32</v>
      </c>
      <c r="B49" s="44">
        <v>101741.736349</v>
      </c>
      <c r="C49" s="44">
        <v>83898.871218999993</v>
      </c>
      <c r="D49" s="44">
        <v>82589.281335000007</v>
      </c>
      <c r="E49" s="54">
        <v>184331.01768400002</v>
      </c>
      <c r="F49" s="54">
        <v>19152.455013999992</v>
      </c>
      <c r="G49" s="44"/>
      <c r="H49" s="45">
        <v>15.873280158207073</v>
      </c>
      <c r="I49" s="45">
        <v>16.991308493967257</v>
      </c>
      <c r="J49" s="45">
        <v>18.52636215527874</v>
      </c>
      <c r="K49" s="45">
        <v>17.047155138527451</v>
      </c>
      <c r="L49" s="45">
        <v>5.6732807952020288</v>
      </c>
    </row>
    <row r="50" spans="1:12" ht="15" customHeight="1" x14ac:dyDescent="0.2">
      <c r="A50" s="46" t="s">
        <v>107</v>
      </c>
      <c r="B50" s="44">
        <v>131488.11575</v>
      </c>
      <c r="C50" s="44">
        <v>106930.396205</v>
      </c>
      <c r="D50" s="44">
        <v>105244.068249</v>
      </c>
      <c r="E50" s="54">
        <v>236732.183999</v>
      </c>
      <c r="F50" s="54">
        <v>26244.047500999994</v>
      </c>
      <c r="G50" s="44"/>
      <c r="H50" s="45">
        <v>24.955289871458948</v>
      </c>
      <c r="I50" s="45">
        <v>22.370518875425972</v>
      </c>
      <c r="J50" s="45">
        <v>30.144432641425738</v>
      </c>
      <c r="K50" s="45">
        <v>27.210216101134233</v>
      </c>
      <c r="L50" s="45">
        <v>7.7297620541802923</v>
      </c>
    </row>
    <row r="51" spans="1:12" ht="15" customHeight="1" x14ac:dyDescent="0.2">
      <c r="A51" s="46" t="s">
        <v>33</v>
      </c>
      <c r="B51" s="44">
        <v>127482.872603</v>
      </c>
      <c r="C51" s="44">
        <v>103415.757575</v>
      </c>
      <c r="D51" s="44">
        <v>104107.46582700001</v>
      </c>
      <c r="E51" s="54">
        <v>231590.33843</v>
      </c>
      <c r="F51" s="54">
        <v>23375.406775999989</v>
      </c>
      <c r="G51" s="44"/>
      <c r="H51" s="45">
        <v>20.687096971318564</v>
      </c>
      <c r="I51" s="45">
        <v>21.559072154862243</v>
      </c>
      <c r="J51" s="45">
        <v>22.058361572281765</v>
      </c>
      <c r="K51" s="45">
        <v>21.299693979973849</v>
      </c>
      <c r="L51" s="45">
        <v>14.936229331721758</v>
      </c>
    </row>
    <row r="52" spans="1:12" ht="8.1" customHeight="1" x14ac:dyDescent="0.2">
      <c r="A52" s="46" t="s">
        <v>108</v>
      </c>
      <c r="B52" s="44">
        <v>120589.64189</v>
      </c>
      <c r="C52" s="44">
        <v>96240.941128999984</v>
      </c>
      <c r="D52" s="44">
        <v>107791.338885</v>
      </c>
      <c r="E52" s="54">
        <v>228380.980775</v>
      </c>
      <c r="F52" s="54">
        <v>12798.303004999994</v>
      </c>
      <c r="G52" s="44"/>
      <c r="H52" s="45">
        <v>30.525932447262587</v>
      </c>
      <c r="I52" s="45">
        <v>22.099374836760134</v>
      </c>
      <c r="J52" s="45">
        <v>37.258456263572029</v>
      </c>
      <c r="K52" s="45">
        <v>33.619302825215598</v>
      </c>
      <c r="L52" s="45">
        <v>-7.6324334918338179</v>
      </c>
    </row>
    <row r="53" spans="1:12" ht="15" customHeight="1" x14ac:dyDescent="0.2">
      <c r="A53" s="46" t="s">
        <v>34</v>
      </c>
      <c r="B53" s="44">
        <v>144275.465344</v>
      </c>
      <c r="C53" s="44">
        <v>110621.55943000001</v>
      </c>
      <c r="D53" s="44">
        <v>121093.513037</v>
      </c>
      <c r="E53" s="54">
        <v>265368.97838099999</v>
      </c>
      <c r="F53" s="54">
        <v>23181.952307</v>
      </c>
      <c r="G53" s="44"/>
      <c r="H53" s="45">
        <v>36.99178575444337</v>
      </c>
      <c r="I53" s="45">
        <v>30.660003245451634</v>
      </c>
      <c r="J53" s="45">
        <v>45.514870549863303</v>
      </c>
      <c r="K53" s="45">
        <v>40.753798672938061</v>
      </c>
      <c r="L53" s="45">
        <v>4.8976287127345728</v>
      </c>
    </row>
    <row r="54" spans="1:12" ht="15" customHeight="1" x14ac:dyDescent="0.2">
      <c r="A54" s="46" t="s">
        <v>35</v>
      </c>
      <c r="B54" s="44">
        <v>134325.516668</v>
      </c>
      <c r="C54" s="44">
        <v>102359.09190499999</v>
      </c>
      <c r="D54" s="44">
        <v>118486.734147</v>
      </c>
      <c r="E54" s="54">
        <v>252812.25081499998</v>
      </c>
      <c r="F54" s="54">
        <v>15838.782521000001</v>
      </c>
      <c r="G54" s="44"/>
      <c r="H54" s="45">
        <v>38.302465678175309</v>
      </c>
      <c r="I54" s="45">
        <v>33.764303711898222</v>
      </c>
      <c r="J54" s="45">
        <v>41.791363512138823</v>
      </c>
      <c r="K54" s="45">
        <v>39.915997219279937</v>
      </c>
      <c r="L54" s="45">
        <v>16.802467449995433</v>
      </c>
    </row>
    <row r="55" spans="1:12" ht="15" customHeight="1" x14ac:dyDescent="0.2">
      <c r="A55" s="46" t="s">
        <v>109</v>
      </c>
      <c r="B55" s="44">
        <v>141518.88425100001</v>
      </c>
      <c r="C55" s="44">
        <v>106661.33740999999</v>
      </c>
      <c r="D55" s="44">
        <v>124231.33867300001</v>
      </c>
      <c r="E55" s="54">
        <v>265750.222924</v>
      </c>
      <c r="F55" s="54">
        <v>17287.545578000005</v>
      </c>
      <c r="G55" s="44"/>
      <c r="H55" s="45">
        <v>48.374733564609322</v>
      </c>
      <c r="I55" s="45">
        <v>35.061271387999462</v>
      </c>
      <c r="J55" s="45">
        <v>67.326150725706384</v>
      </c>
      <c r="K55" s="45">
        <v>56.669816517416074</v>
      </c>
      <c r="L55" s="45">
        <v>-18.201653450312939</v>
      </c>
    </row>
    <row r="56" spans="1:12" ht="15" customHeight="1" x14ac:dyDescent="0.2">
      <c r="A56" s="46" t="s">
        <v>36</v>
      </c>
      <c r="B56" s="44">
        <v>144249.61988400001</v>
      </c>
      <c r="C56" s="44">
        <v>110446.378524</v>
      </c>
      <c r="D56" s="44">
        <v>112410.39597699999</v>
      </c>
      <c r="E56" s="54">
        <v>256660.01586099999</v>
      </c>
      <c r="F56" s="54">
        <v>31839.223907000021</v>
      </c>
      <c r="G56" s="44"/>
      <c r="H56" s="45">
        <v>30.092384141377053</v>
      </c>
      <c r="I56" s="45">
        <v>25.809748183461728</v>
      </c>
      <c r="J56" s="45">
        <v>32.794057036750544</v>
      </c>
      <c r="K56" s="45">
        <v>31.261994989887569</v>
      </c>
      <c r="L56" s="45">
        <v>21.374228588521458</v>
      </c>
    </row>
    <row r="57" spans="1:12" ht="15" customHeight="1" x14ac:dyDescent="0.2">
      <c r="A57" s="46" t="s">
        <v>110</v>
      </c>
      <c r="B57" s="44">
        <v>131977.237731</v>
      </c>
      <c r="C57" s="44">
        <v>101552.431839</v>
      </c>
      <c r="D57" s="44">
        <v>113518.137284</v>
      </c>
      <c r="E57" s="54">
        <v>245495.375015</v>
      </c>
      <c r="F57" s="54">
        <v>18459.100447000004</v>
      </c>
      <c r="G57" s="44"/>
      <c r="H57" s="45">
        <v>15.275924684630427</v>
      </c>
      <c r="I57" s="45">
        <v>11.134401439733912</v>
      </c>
      <c r="J57" s="45">
        <v>29.136632463519174</v>
      </c>
      <c r="K57" s="45">
        <v>21.296035686849422</v>
      </c>
      <c r="L57" s="45">
        <v>-30.559643255143946</v>
      </c>
    </row>
    <row r="58" spans="1:12" ht="15" customHeight="1" x14ac:dyDescent="0.2">
      <c r="A58" s="46" t="s">
        <v>37</v>
      </c>
      <c r="B58" s="44">
        <v>129693.918792</v>
      </c>
      <c r="C58" s="44">
        <v>103512.51386900002</v>
      </c>
      <c r="D58" s="44">
        <v>107890.405297</v>
      </c>
      <c r="E58" s="54">
        <v>237584.324089</v>
      </c>
      <c r="F58" s="54">
        <v>21803.513494999992</v>
      </c>
      <c r="G58" s="44"/>
      <c r="H58" s="45">
        <v>15.108957462332709</v>
      </c>
      <c r="I58" s="45">
        <v>9.8617238790357913</v>
      </c>
      <c r="J58" s="45">
        <v>15.534590049252531</v>
      </c>
      <c r="K58" s="45">
        <v>15.301853885796756</v>
      </c>
      <c r="L58" s="45">
        <v>13.048125646069813</v>
      </c>
    </row>
    <row r="59" spans="1:12" ht="15" customHeight="1" x14ac:dyDescent="0.2">
      <c r="A59" s="46" t="s">
        <v>111</v>
      </c>
      <c r="B59" s="44">
        <v>131606.255974</v>
      </c>
      <c r="C59" s="44">
        <v>105004.140136</v>
      </c>
      <c r="D59" s="44">
        <v>103626.239002</v>
      </c>
      <c r="E59" s="54">
        <v>235232.49497599999</v>
      </c>
      <c r="F59" s="54">
        <v>27980.016971999998</v>
      </c>
      <c r="G59" s="44"/>
      <c r="H59" s="45">
        <v>5.7650529224131866</v>
      </c>
      <c r="I59" s="45">
        <v>1.6950196081564057</v>
      </c>
      <c r="J59" s="45">
        <v>11.487793783682431</v>
      </c>
      <c r="K59" s="45">
        <v>8.2120001599250543</v>
      </c>
      <c r="L59" s="45">
        <v>-11.129808627157166</v>
      </c>
    </row>
    <row r="60" spans="1:12" ht="15" customHeight="1" x14ac:dyDescent="0.2"/>
    <row r="61" spans="1:12" ht="15" customHeight="1" x14ac:dyDescent="0.2">
      <c r="A61" s="49">
        <v>2023</v>
      </c>
      <c r="B61" s="53"/>
      <c r="C61" s="53"/>
      <c r="D61" s="53"/>
      <c r="E61" s="53"/>
      <c r="F61" s="53"/>
      <c r="G61" s="50"/>
      <c r="H61" s="50"/>
      <c r="I61" s="50"/>
      <c r="J61" s="50"/>
      <c r="K61" s="50"/>
      <c r="L61" s="50"/>
    </row>
    <row r="62" spans="1:12" ht="15" customHeight="1" x14ac:dyDescent="0.2">
      <c r="A62" s="46" t="s">
        <v>31</v>
      </c>
      <c r="B62" s="44">
        <v>112655.26005899999</v>
      </c>
      <c r="C62" s="44">
        <v>86042.983940000006</v>
      </c>
      <c r="D62" s="44">
        <v>94524.720381000006</v>
      </c>
      <c r="E62" s="55">
        <v>207179.98044000001</v>
      </c>
      <c r="F62" s="55">
        <v>18130.539677999986</v>
      </c>
      <c r="G62" s="44"/>
      <c r="H62" s="105">
        <f t="shared" ref="H62:L73" si="0">(B62-B48)/B48*100</f>
        <v>1.4363862110646697</v>
      </c>
      <c r="I62" s="105">
        <f t="shared" si="0"/>
        <v>-5.8513924601716258</v>
      </c>
      <c r="J62" s="105">
        <f t="shared" si="0"/>
        <v>1.8338726135180923</v>
      </c>
      <c r="K62" s="105">
        <f t="shared" si="0"/>
        <v>1.6173515923867172</v>
      </c>
      <c r="L62" s="105">
        <f t="shared" si="0"/>
        <v>-0.58667619973868945</v>
      </c>
    </row>
    <row r="63" spans="1:12" ht="15" customHeight="1" x14ac:dyDescent="0.2">
      <c r="A63" s="46" t="s">
        <v>32</v>
      </c>
      <c r="B63" s="44">
        <v>112268.544901</v>
      </c>
      <c r="C63" s="44">
        <v>87440.465416000006</v>
      </c>
      <c r="D63" s="44">
        <v>92699.896535000007</v>
      </c>
      <c r="E63" s="55">
        <v>204968.44143599999</v>
      </c>
      <c r="F63" s="55">
        <v>19568.648365999994</v>
      </c>
      <c r="G63" s="44"/>
      <c r="H63" s="105">
        <f t="shared" si="0"/>
        <v>10.346598092144186</v>
      </c>
      <c r="I63" s="105">
        <f t="shared" si="0"/>
        <v>4.221265608872665</v>
      </c>
      <c r="J63" s="105">
        <f t="shared" si="0"/>
        <v>12.242042837240774</v>
      </c>
      <c r="K63" s="105">
        <f t="shared" si="0"/>
        <v>11.195849733428402</v>
      </c>
      <c r="L63" s="105">
        <f t="shared" si="0"/>
        <v>2.1730548469936339</v>
      </c>
    </row>
    <row r="64" spans="1:12" ht="15" customHeight="1" x14ac:dyDescent="0.2">
      <c r="A64" s="46" t="s">
        <v>107</v>
      </c>
      <c r="B64" s="44">
        <v>129668.248076</v>
      </c>
      <c r="C64" s="44">
        <v>102430.347041</v>
      </c>
      <c r="D64" s="44">
        <v>102979.791417</v>
      </c>
      <c r="E64" s="55">
        <v>232648.03949300002</v>
      </c>
      <c r="F64" s="55">
        <v>26688.456659000003</v>
      </c>
      <c r="G64" s="44"/>
      <c r="H64" s="105">
        <f t="shared" si="0"/>
        <v>-1.3840548734154279</v>
      </c>
      <c r="I64" s="105">
        <f t="shared" si="0"/>
        <v>-4.2083909942433904</v>
      </c>
      <c r="J64" s="105">
        <f t="shared" si="0"/>
        <v>-2.1514531599471094</v>
      </c>
      <c r="K64" s="105">
        <f t="shared" si="0"/>
        <v>-1.7252172632417544</v>
      </c>
      <c r="L64" s="105">
        <f t="shared" si="0"/>
        <v>1.6933712605994782</v>
      </c>
    </row>
    <row r="65" spans="1:12" ht="15" customHeight="1" x14ac:dyDescent="0.2">
      <c r="A65" s="46" t="s">
        <v>33</v>
      </c>
      <c r="B65" s="44">
        <v>105192.91020100001</v>
      </c>
      <c r="C65" s="44">
        <v>80203.806798999998</v>
      </c>
      <c r="D65" s="44">
        <v>92566.714154000001</v>
      </c>
      <c r="E65" s="55">
        <v>197759.62435500001</v>
      </c>
      <c r="F65" s="55">
        <v>12626.196047000005</v>
      </c>
      <c r="G65" s="44"/>
      <c r="H65" s="105">
        <f t="shared" si="0"/>
        <v>-17.484672212724718</v>
      </c>
      <c r="I65" s="105">
        <f t="shared" si="0"/>
        <v>-22.445274608336202</v>
      </c>
      <c r="J65" s="105">
        <f t="shared" si="0"/>
        <v>-11.085421762333342</v>
      </c>
      <c r="K65" s="105">
        <f t="shared" si="0"/>
        <v>-14.607998893367306</v>
      </c>
      <c r="L65" s="105">
        <f t="shared" si="0"/>
        <v>-45.985128010847795</v>
      </c>
    </row>
    <row r="66" spans="1:12" ht="15" customHeight="1" x14ac:dyDescent="0.2">
      <c r="A66" s="46" t="s">
        <v>108</v>
      </c>
      <c r="B66" s="44">
        <v>119510.302916</v>
      </c>
      <c r="C66" s="44">
        <v>93616.363954999993</v>
      </c>
      <c r="D66" s="44">
        <v>103812.007148</v>
      </c>
      <c r="E66" s="55">
        <v>223322.31006400002</v>
      </c>
      <c r="F66" s="55">
        <v>15698.295767999996</v>
      </c>
      <c r="G66" s="44"/>
      <c r="H66" s="105">
        <f t="shared" si="0"/>
        <v>-0.89505114791248386</v>
      </c>
      <c r="I66" s="105">
        <f t="shared" si="0"/>
        <v>-2.7270900961806319</v>
      </c>
      <c r="J66" s="105">
        <f t="shared" si="0"/>
        <v>-3.6916989603825723</v>
      </c>
      <c r="K66" s="105">
        <f t="shared" si="0"/>
        <v>-2.2150140059096102</v>
      </c>
      <c r="L66" s="105">
        <f t="shared" si="0"/>
        <v>22.659197566013585</v>
      </c>
    </row>
    <row r="67" spans="1:12" ht="15" customHeight="1" x14ac:dyDescent="0.2">
      <c r="A67" s="46" t="s">
        <v>34</v>
      </c>
      <c r="B67" s="44">
        <v>123951.736126</v>
      </c>
      <c r="C67" s="44">
        <v>93770.622621000002</v>
      </c>
      <c r="D67" s="44">
        <v>98403.085189000005</v>
      </c>
      <c r="E67" s="55">
        <v>222354.82131500001</v>
      </c>
      <c r="F67" s="55">
        <v>25548.650936999999</v>
      </c>
      <c r="G67" s="44"/>
      <c r="H67" s="105">
        <f t="shared" si="0"/>
        <v>-14.086753537437263</v>
      </c>
      <c r="I67" s="105">
        <f t="shared" si="0"/>
        <v>-15.232959014343923</v>
      </c>
      <c r="J67" s="105">
        <f t="shared" si="0"/>
        <v>-18.737938374177777</v>
      </c>
      <c r="K67" s="105">
        <f t="shared" si="0"/>
        <v>-16.209188175809675</v>
      </c>
      <c r="L67" s="105">
        <f t="shared" si="0"/>
        <v>10.209229139365251</v>
      </c>
    </row>
    <row r="68" spans="1:12" ht="15" customHeight="1" x14ac:dyDescent="0.2">
      <c r="A68" s="46" t="s">
        <v>35</v>
      </c>
      <c r="B68" s="55">
        <v>116811.00722699999</v>
      </c>
      <c r="C68" s="55">
        <v>89083.704826999994</v>
      </c>
      <c r="D68" s="55">
        <v>99456.227666000006</v>
      </c>
      <c r="E68" s="55">
        <v>216267.23489299999</v>
      </c>
      <c r="F68" s="55">
        <v>17354.779560999988</v>
      </c>
      <c r="H68" s="105">
        <f t="shared" si="0"/>
        <v>-13.038855070469598</v>
      </c>
      <c r="I68" s="105">
        <f t="shared" si="0"/>
        <v>-12.969426389910685</v>
      </c>
      <c r="J68" s="105">
        <f t="shared" si="0"/>
        <v>-16.06129717221329</v>
      </c>
      <c r="K68" s="105">
        <f t="shared" si="0"/>
        <v>-14.455397554583888</v>
      </c>
      <c r="L68" s="105">
        <f t="shared" si="0"/>
        <v>9.5714240535217172</v>
      </c>
    </row>
    <row r="69" spans="1:12" ht="15" customHeight="1" x14ac:dyDescent="0.2">
      <c r="A69" s="46" t="s">
        <v>109</v>
      </c>
      <c r="B69" s="55">
        <v>115029.036106</v>
      </c>
      <c r="C69" s="55">
        <v>91946.866888000004</v>
      </c>
      <c r="D69" s="55">
        <v>97848.602524000002</v>
      </c>
      <c r="E69" s="55">
        <v>212877.63863</v>
      </c>
      <c r="F69" s="55">
        <v>17180.433581999998</v>
      </c>
      <c r="H69" s="105">
        <f t="shared" si="0"/>
        <v>-18.718242646696691</v>
      </c>
      <c r="I69" s="105">
        <f t="shared" si="0"/>
        <v>-13.79550536239614</v>
      </c>
      <c r="J69" s="105">
        <f t="shared" si="0"/>
        <v>-21.236780051484651</v>
      </c>
      <c r="K69" s="105">
        <f t="shared" si="0"/>
        <v>-19.895593581165368</v>
      </c>
      <c r="L69" s="105">
        <f t="shared" si="0"/>
        <v>-0.61959053421855792</v>
      </c>
    </row>
    <row r="70" spans="1:12" ht="15" customHeight="1" x14ac:dyDescent="0.2">
      <c r="A70" s="46" t="s">
        <v>36</v>
      </c>
      <c r="B70" s="55">
        <v>124309.905178</v>
      </c>
      <c r="C70" s="55">
        <v>96700.939498000007</v>
      </c>
      <c r="D70" s="55">
        <v>99936.234498999998</v>
      </c>
      <c r="E70" s="55">
        <v>224246.139677</v>
      </c>
      <c r="F70" s="55">
        <v>24373.670679000003</v>
      </c>
      <c r="H70" s="105">
        <f t="shared" si="0"/>
        <v>-13.823062218142942</v>
      </c>
      <c r="I70" s="105">
        <f t="shared" si="0"/>
        <v>-12.445350594282372</v>
      </c>
      <c r="J70" s="105">
        <f t="shared" si="0"/>
        <v>-11.096982062541885</v>
      </c>
      <c r="K70" s="105">
        <f t="shared" si="0"/>
        <v>-12.629110177237134</v>
      </c>
      <c r="L70" s="105">
        <f t="shared" si="0"/>
        <v>-23.447660815497066</v>
      </c>
    </row>
    <row r="71" spans="1:12" ht="15" customHeight="1" x14ac:dyDescent="0.2">
      <c r="A71" s="46" t="s">
        <v>110</v>
      </c>
      <c r="B71" s="55">
        <v>126091.55305</v>
      </c>
      <c r="C71" s="55">
        <v>96332.619577000005</v>
      </c>
      <c r="D71" s="55">
        <v>113187.168279</v>
      </c>
      <c r="E71" s="55">
        <v>239278.72132900002</v>
      </c>
      <c r="F71" s="55">
        <v>12904.384770999997</v>
      </c>
      <c r="H71" s="105">
        <f t="shared" si="0"/>
        <v>-4.4596210545006096</v>
      </c>
      <c r="I71" s="105">
        <f t="shared" si="0"/>
        <v>-5.1400170015381015</v>
      </c>
      <c r="J71" s="105">
        <f t="shared" si="0"/>
        <v>-0.29155605696028336</v>
      </c>
      <c r="K71" s="105">
        <f t="shared" si="0"/>
        <v>-2.5322895332020541</v>
      </c>
      <c r="L71" s="105">
        <f t="shared" si="0"/>
        <v>-30.092017170331648</v>
      </c>
    </row>
    <row r="72" spans="1:12" ht="15" customHeight="1" x14ac:dyDescent="0.2">
      <c r="A72" s="46" t="s">
        <v>37</v>
      </c>
      <c r="B72" s="55">
        <v>121735.60946199999</v>
      </c>
      <c r="C72" s="55">
        <v>95544.536615999998</v>
      </c>
      <c r="D72" s="55">
        <v>109501.47693400001</v>
      </c>
      <c r="E72" s="55">
        <v>231237.086396</v>
      </c>
      <c r="F72" s="55">
        <v>12234.132527999987</v>
      </c>
      <c r="H72" s="105">
        <f t="shared" si="0"/>
        <v>-6.136223968036119</v>
      </c>
      <c r="I72" s="105">
        <f t="shared" si="0"/>
        <v>-7.6975980537810837</v>
      </c>
      <c r="J72" s="105">
        <f t="shared" si="0"/>
        <v>1.4932482944753551</v>
      </c>
      <c r="K72" s="105">
        <f t="shared" si="0"/>
        <v>-2.6715725952619263</v>
      </c>
      <c r="L72" s="105">
        <f t="shared" si="0"/>
        <v>-43.889169372608073</v>
      </c>
    </row>
    <row r="73" spans="1:12" ht="15" customHeight="1" x14ac:dyDescent="0.2">
      <c r="A73" s="46" t="s">
        <v>111</v>
      </c>
      <c r="B73" s="55">
        <v>118379.29672300001</v>
      </c>
      <c r="C73" s="55">
        <v>97187.115951999993</v>
      </c>
      <c r="D73" s="55">
        <v>106630.601597</v>
      </c>
      <c r="E73" s="55">
        <v>225009.89832000001</v>
      </c>
      <c r="F73" s="55">
        <v>11748.695126000006</v>
      </c>
      <c r="H73" s="105">
        <f t="shared" si="0"/>
        <v>-10.050403115801043</v>
      </c>
      <c r="I73" s="105">
        <f t="shared" si="0"/>
        <v>-7.4444914018394899</v>
      </c>
      <c r="J73" s="105">
        <f t="shared" si="0"/>
        <v>2.8992296004702189</v>
      </c>
      <c r="K73" s="105">
        <f t="shared" si="0"/>
        <v>-4.3457417127012823</v>
      </c>
      <c r="L73" s="105">
        <f t="shared" si="0"/>
        <v>-58.010407435574137</v>
      </c>
    </row>
    <row r="74" spans="1:12" ht="15" customHeight="1" x14ac:dyDescent="0.2"/>
    <row r="75" spans="1:12" ht="15" customHeight="1" x14ac:dyDescent="0.2">
      <c r="A75" s="49">
        <v>2024</v>
      </c>
      <c r="B75" s="53"/>
      <c r="C75" s="53"/>
      <c r="D75" s="53"/>
      <c r="E75" s="53"/>
      <c r="F75" s="53"/>
      <c r="G75" s="50"/>
      <c r="H75" s="50"/>
      <c r="I75" s="50"/>
      <c r="J75" s="50"/>
      <c r="K75" s="50"/>
      <c r="L75" s="50"/>
    </row>
    <row r="76" spans="1:12" ht="15" customHeight="1" x14ac:dyDescent="0.2">
      <c r="A76" s="46" t="s">
        <v>31</v>
      </c>
      <c r="B76" s="44">
        <v>122410.483788</v>
      </c>
      <c r="C76" s="44">
        <v>94704.829196999999</v>
      </c>
      <c r="D76" s="44">
        <v>112237.969</v>
      </c>
      <c r="E76" s="55">
        <v>234648.452788</v>
      </c>
      <c r="F76" s="55">
        <v>10172.514788</v>
      </c>
      <c r="G76" s="44"/>
      <c r="H76" s="105">
        <f>(B76-B62)/B62*100</f>
        <v>8.6593592912492348</v>
      </c>
      <c r="I76" s="105">
        <f t="shared" ref="I76:L77" si="1">(C76-C62)/C62*100</f>
        <v>10.066881528702122</v>
      </c>
      <c r="J76" s="105">
        <f t="shared" si="1"/>
        <v>18.739276400504913</v>
      </c>
      <c r="K76" s="105">
        <f t="shared" si="1"/>
        <v>13.258265730918406</v>
      </c>
      <c r="L76" s="105">
        <f t="shared" si="1"/>
        <v>-43.892928899719607</v>
      </c>
    </row>
    <row r="77" spans="1:12" ht="15" customHeight="1" x14ac:dyDescent="0.2">
      <c r="A77" s="46" t="s">
        <v>32</v>
      </c>
      <c r="B77" s="44">
        <v>111329.018075</v>
      </c>
      <c r="C77" s="44">
        <v>91508.018578000003</v>
      </c>
      <c r="D77" s="44">
        <v>100456.806237</v>
      </c>
      <c r="E77" s="55">
        <v>211785.82431200001</v>
      </c>
      <c r="F77" s="55">
        <v>10872.211838000003</v>
      </c>
      <c r="G77" s="44"/>
      <c r="H77" s="105">
        <f>(B77-B63)/B63*100</f>
        <v>-0.83685668753299447</v>
      </c>
      <c r="I77" s="105">
        <f t="shared" si="1"/>
        <v>4.6517972458729719</v>
      </c>
      <c r="J77" s="105">
        <f t="shared" si="1"/>
        <v>8.3677652208287761</v>
      </c>
      <c r="K77" s="105">
        <f t="shared" si="1"/>
        <v>3.3260646508495304</v>
      </c>
      <c r="L77" s="105">
        <f t="shared" si="1"/>
        <v>-44.440660209878466</v>
      </c>
    </row>
    <row r="78" spans="1:12" ht="15" customHeight="1" x14ac:dyDescent="0.2"/>
    <row r="79" spans="1:12" ht="15" customHeight="1" x14ac:dyDescent="0.2"/>
    <row r="80" spans="1:12" ht="15" customHeight="1" x14ac:dyDescent="0.2"/>
    <row r="81" ht="15" customHeight="1" x14ac:dyDescent="0.2"/>
    <row r="82" ht="15" customHeight="1" x14ac:dyDescent="0.2"/>
    <row r="83" ht="15" customHeight="1" x14ac:dyDescent="0.2"/>
  </sheetData>
  <mergeCells count="2">
    <mergeCell ref="B3:F3"/>
    <mergeCell ref="H3:L3"/>
  </mergeCells>
  <phoneticPr fontId="2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6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5"/>
  <sheetViews>
    <sheetView view="pageBreakPreview" zoomScale="120" zoomScaleNormal="100" zoomScaleSheetLayoutView="120" workbookViewId="0">
      <selection activeCell="J42" sqref="J42:K42"/>
    </sheetView>
  </sheetViews>
  <sheetFormatPr defaultColWidth="9.140625" defaultRowHeight="12.75" x14ac:dyDescent="0.2"/>
  <cols>
    <col min="1" max="1" width="5.42578125" style="7" customWidth="1"/>
    <col min="2" max="2" width="19.140625" style="7" bestFit="1" customWidth="1"/>
    <col min="3" max="4" width="8.5703125" style="7" bestFit="1" customWidth="1"/>
    <col min="5" max="5" width="8.7109375" style="7" bestFit="1" customWidth="1"/>
    <col min="6" max="6" width="12" style="7" bestFit="1" customWidth="1"/>
    <col min="7" max="7" width="11.28515625" style="7" bestFit="1" customWidth="1"/>
    <col min="8" max="8" width="11.42578125" style="7" bestFit="1" customWidth="1"/>
    <col min="9" max="9" width="0.85546875" style="7" customWidth="1"/>
    <col min="10" max="11" width="10" style="7" bestFit="1" customWidth="1"/>
    <col min="12" max="12" width="12" style="7" bestFit="1" customWidth="1"/>
    <col min="13" max="16384" width="9.140625" style="7"/>
  </cols>
  <sheetData>
    <row r="1" spans="1:12" x14ac:dyDescent="0.2">
      <c r="A1" s="4" t="s">
        <v>113</v>
      </c>
    </row>
    <row r="3" spans="1:12" x14ac:dyDescent="0.2">
      <c r="A3" s="18"/>
      <c r="B3" s="19"/>
      <c r="C3" s="140" t="s">
        <v>99</v>
      </c>
      <c r="D3" s="140"/>
      <c r="E3" s="140"/>
      <c r="F3" s="19"/>
      <c r="G3" s="141" t="s">
        <v>42</v>
      </c>
      <c r="H3" s="141"/>
      <c r="I3" s="20"/>
      <c r="J3" s="140" t="s">
        <v>99</v>
      </c>
      <c r="K3" s="140"/>
      <c r="L3" s="140"/>
    </row>
    <row r="4" spans="1:12" ht="36" customHeight="1" x14ac:dyDescent="0.2">
      <c r="A4" s="18" t="s">
        <v>94</v>
      </c>
      <c r="B4" s="21" t="s">
        <v>45</v>
      </c>
      <c r="C4" s="22" t="s">
        <v>185</v>
      </c>
      <c r="D4" s="22" t="s">
        <v>177</v>
      </c>
      <c r="E4" s="22" t="s">
        <v>186</v>
      </c>
      <c r="F4" s="23" t="s">
        <v>98</v>
      </c>
      <c r="G4" s="24" t="s">
        <v>99</v>
      </c>
      <c r="H4" s="25" t="s">
        <v>0</v>
      </c>
      <c r="I4" s="25"/>
      <c r="J4" s="22" t="s">
        <v>187</v>
      </c>
      <c r="K4" s="22" t="s">
        <v>188</v>
      </c>
      <c r="L4" s="23" t="s">
        <v>98</v>
      </c>
    </row>
    <row r="5" spans="1:12" x14ac:dyDescent="0.2">
      <c r="A5" s="56" t="s">
        <v>1</v>
      </c>
      <c r="B5" s="85" t="s">
        <v>142</v>
      </c>
      <c r="C5" s="120">
        <v>18479.588431</v>
      </c>
      <c r="D5" s="120">
        <v>17431.583855000001</v>
      </c>
      <c r="E5" s="120">
        <v>15659.050698999999</v>
      </c>
      <c r="F5" s="115">
        <f>E5/E$37*100</f>
        <v>14.065560776302572</v>
      </c>
      <c r="G5" s="116">
        <f t="shared" ref="G5:G37" si="0">E5-C5</f>
        <v>-2820.5377320000007</v>
      </c>
      <c r="H5" s="116">
        <f t="shared" ref="H5:H34" si="1">(G5/C5)*100</f>
        <v>-15.262989987744932</v>
      </c>
      <c r="I5" s="117"/>
      <c r="J5" s="120">
        <v>36388.324645000001</v>
      </c>
      <c r="K5" s="120">
        <v>33090.634553999997</v>
      </c>
      <c r="L5" s="59">
        <f>K5/K$37*100</f>
        <v>14.15705701871272</v>
      </c>
    </row>
    <row r="6" spans="1:12" x14ac:dyDescent="0.2">
      <c r="A6" s="56" t="s">
        <v>2</v>
      </c>
      <c r="B6" s="85" t="s">
        <v>143</v>
      </c>
      <c r="C6" s="120">
        <v>14359.448209</v>
      </c>
      <c r="D6" s="120">
        <v>13867.382383</v>
      </c>
      <c r="E6" s="120">
        <v>14297.577155999999</v>
      </c>
      <c r="F6" s="115">
        <f t="shared" ref="F6:F37" si="2">E6/E$37*100</f>
        <v>12.84263294801363</v>
      </c>
      <c r="G6" s="116">
        <f t="shared" si="0"/>
        <v>-61.871053000000757</v>
      </c>
      <c r="H6" s="116">
        <f t="shared" si="1"/>
        <v>-0.43087347159497497</v>
      </c>
      <c r="I6" s="117"/>
      <c r="J6" s="120">
        <v>29329.855413000001</v>
      </c>
      <c r="K6" s="120">
        <v>28164.959538999999</v>
      </c>
      <c r="L6" s="59">
        <f t="shared" ref="L6:L37" si="3">K6/K$37*100</f>
        <v>12.049721726329389</v>
      </c>
    </row>
    <row r="7" spans="1:12" x14ac:dyDescent="0.2">
      <c r="A7" s="56" t="s">
        <v>3</v>
      </c>
      <c r="B7" s="85" t="s">
        <v>144</v>
      </c>
      <c r="C7" s="120">
        <v>12330.806587999999</v>
      </c>
      <c r="D7" s="120">
        <v>13472.547761</v>
      </c>
      <c r="E7" s="120">
        <v>13575.475616</v>
      </c>
      <c r="F7" s="115">
        <f t="shared" si="2"/>
        <v>12.194013610049529</v>
      </c>
      <c r="G7" s="116">
        <f t="shared" si="0"/>
        <v>1244.6690280000003</v>
      </c>
      <c r="H7" s="116">
        <f t="shared" si="1"/>
        <v>10.093979003865632</v>
      </c>
      <c r="I7" s="117"/>
      <c r="J7" s="120">
        <v>24368.660577999999</v>
      </c>
      <c r="K7" s="120">
        <v>27048.023377000001</v>
      </c>
      <c r="L7" s="59">
        <f t="shared" si="3"/>
        <v>11.571866612795922</v>
      </c>
    </row>
    <row r="8" spans="1:12" x14ac:dyDescent="0.2">
      <c r="A8" s="56" t="s">
        <v>4</v>
      </c>
      <c r="B8" s="85" t="s">
        <v>176</v>
      </c>
      <c r="C8" s="120">
        <v>8951.2778880000005</v>
      </c>
      <c r="D8" s="120">
        <v>9946.7079549999999</v>
      </c>
      <c r="E8" s="120">
        <v>8800.5989320000008</v>
      </c>
      <c r="F8" s="115">
        <f t="shared" si="2"/>
        <v>7.9050359772967944</v>
      </c>
      <c r="G8" s="116">
        <f t="shared" si="0"/>
        <v>-150.67895599999974</v>
      </c>
      <c r="H8" s="116">
        <f t="shared" si="1"/>
        <v>-1.6833234079571873</v>
      </c>
      <c r="I8" s="117"/>
      <c r="J8" s="120">
        <v>18303.364611000001</v>
      </c>
      <c r="K8" s="120">
        <v>18747.306886999999</v>
      </c>
      <c r="L8" s="59">
        <f t="shared" si="3"/>
        <v>8.0205984600703975</v>
      </c>
    </row>
    <row r="9" spans="1:12" x14ac:dyDescent="0.2">
      <c r="A9" s="56" t="s">
        <v>5</v>
      </c>
      <c r="B9" s="85" t="s">
        <v>146</v>
      </c>
      <c r="C9" s="120">
        <v>7196.6472219999996</v>
      </c>
      <c r="D9" s="120">
        <v>8415.0329700000002</v>
      </c>
      <c r="E9" s="120">
        <v>7603.2426100000002</v>
      </c>
      <c r="F9" s="115">
        <f t="shared" si="2"/>
        <v>6.829524540383404</v>
      </c>
      <c r="G9" s="116">
        <f t="shared" si="0"/>
        <v>406.59538800000064</v>
      </c>
      <c r="H9" s="116">
        <f t="shared" si="1"/>
        <v>5.649789067846025</v>
      </c>
      <c r="I9" s="117"/>
      <c r="J9" s="120">
        <v>15385.83272</v>
      </c>
      <c r="K9" s="120">
        <v>16018.27558</v>
      </c>
      <c r="L9" s="59">
        <f t="shared" si="3"/>
        <v>6.85304599878401</v>
      </c>
    </row>
    <row r="10" spans="1:12" x14ac:dyDescent="0.2">
      <c r="A10" s="56" t="s">
        <v>6</v>
      </c>
      <c r="B10" s="85" t="s">
        <v>145</v>
      </c>
      <c r="C10" s="120">
        <v>7060.2154010000004</v>
      </c>
      <c r="D10" s="120">
        <v>6567.073942</v>
      </c>
      <c r="E10" s="120">
        <v>4996.5467680000002</v>
      </c>
      <c r="F10" s="115">
        <f t="shared" si="2"/>
        <v>4.4880902161859835</v>
      </c>
      <c r="G10" s="116">
        <f t="shared" si="0"/>
        <v>-2063.6686330000002</v>
      </c>
      <c r="H10" s="116">
        <f t="shared" si="1"/>
        <v>-29.229542100198596</v>
      </c>
      <c r="I10" s="117"/>
      <c r="J10" s="120">
        <v>14192.806087999999</v>
      </c>
      <c r="K10" s="120">
        <v>11563.620709999999</v>
      </c>
      <c r="L10" s="59">
        <f t="shared" si="3"/>
        <v>4.9472257011900789</v>
      </c>
    </row>
    <row r="11" spans="1:12" x14ac:dyDescent="0.2">
      <c r="A11" s="56" t="s">
        <v>7</v>
      </c>
      <c r="B11" s="85" t="s">
        <v>151</v>
      </c>
      <c r="C11" s="120">
        <v>3059.8667639999999</v>
      </c>
      <c r="D11" s="120">
        <v>6000.1661329999997</v>
      </c>
      <c r="E11" s="120">
        <v>4648.4903750000003</v>
      </c>
      <c r="F11" s="115">
        <f t="shared" si="2"/>
        <v>4.1754525957180464</v>
      </c>
      <c r="G11" s="116">
        <f t="shared" si="0"/>
        <v>1588.6236110000004</v>
      </c>
      <c r="H11" s="116">
        <f t="shared" si="1"/>
        <v>51.918064854669623</v>
      </c>
      <c r="I11" s="117"/>
      <c r="J11" s="120">
        <v>6963.6959070000003</v>
      </c>
      <c r="K11" s="120">
        <v>10648.656508</v>
      </c>
      <c r="L11" s="59">
        <f t="shared" si="3"/>
        <v>4.5557795850191454</v>
      </c>
    </row>
    <row r="12" spans="1:12" x14ac:dyDescent="0.2">
      <c r="A12" s="56" t="s">
        <v>8</v>
      </c>
      <c r="B12" s="85" t="s">
        <v>150</v>
      </c>
      <c r="C12" s="120">
        <v>3848.1872680000001</v>
      </c>
      <c r="D12" s="120">
        <v>5573.4076059999998</v>
      </c>
      <c r="E12" s="120">
        <v>4261.0632390000001</v>
      </c>
      <c r="F12" s="115">
        <f t="shared" si="2"/>
        <v>3.8274506617218269</v>
      </c>
      <c r="G12" s="116">
        <f>E12-C12</f>
        <v>412.87597099999994</v>
      </c>
      <c r="H12" s="116">
        <f>(G12/C12)*100</f>
        <v>10.729102880031666</v>
      </c>
      <c r="I12" s="117"/>
      <c r="J12" s="120">
        <v>7319.198668</v>
      </c>
      <c r="K12" s="120">
        <v>9834.4708449999998</v>
      </c>
      <c r="L12" s="59">
        <f t="shared" si="3"/>
        <v>4.2074492187307753</v>
      </c>
    </row>
    <row r="13" spans="1:12" x14ac:dyDescent="0.2">
      <c r="A13" s="56" t="s">
        <v>9</v>
      </c>
      <c r="B13" s="85" t="s">
        <v>153</v>
      </c>
      <c r="C13" s="120">
        <v>3398.2683900000002</v>
      </c>
      <c r="D13" s="120">
        <v>4382.7685940000001</v>
      </c>
      <c r="E13" s="120">
        <v>4724.0237960000004</v>
      </c>
      <c r="F13" s="115">
        <f t="shared" si="2"/>
        <v>4.2432996155750926</v>
      </c>
      <c r="G13" s="116">
        <f t="shared" si="0"/>
        <v>1325.7554060000002</v>
      </c>
      <c r="H13" s="116">
        <f t="shared" si="1"/>
        <v>39.012675099508556</v>
      </c>
      <c r="I13" s="117"/>
      <c r="J13" s="120">
        <v>6501.1075199999996</v>
      </c>
      <c r="K13" s="120">
        <v>9106.7923900000005</v>
      </c>
      <c r="L13" s="59">
        <f t="shared" si="3"/>
        <v>3.8961289458628592</v>
      </c>
    </row>
    <row r="14" spans="1:12" x14ac:dyDescent="0.2">
      <c r="A14" s="56" t="s">
        <v>10</v>
      </c>
      <c r="B14" s="85" t="s">
        <v>147</v>
      </c>
      <c r="C14" s="120">
        <v>5061.48153</v>
      </c>
      <c r="D14" s="120">
        <v>4924.7481340000004</v>
      </c>
      <c r="E14" s="120">
        <v>4054.3019039999999</v>
      </c>
      <c r="F14" s="115">
        <f t="shared" si="2"/>
        <v>3.6417296892609823</v>
      </c>
      <c r="G14" s="116">
        <f t="shared" si="0"/>
        <v>-1007.1796260000001</v>
      </c>
      <c r="H14" s="116">
        <f t="shared" si="1"/>
        <v>-19.898909440453892</v>
      </c>
      <c r="I14" s="117"/>
      <c r="J14" s="120">
        <v>10695.815431999999</v>
      </c>
      <c r="K14" s="120">
        <v>8979.0500379999994</v>
      </c>
      <c r="L14" s="59">
        <f t="shared" si="3"/>
        <v>3.8414773568152905</v>
      </c>
    </row>
    <row r="15" spans="1:12" x14ac:dyDescent="0.2">
      <c r="A15" s="56" t="s">
        <v>11</v>
      </c>
      <c r="B15" s="85" t="s">
        <v>149</v>
      </c>
      <c r="C15" s="120">
        <v>3314.0356299999999</v>
      </c>
      <c r="D15" s="120">
        <v>4889.5683300000001</v>
      </c>
      <c r="E15" s="120">
        <v>3856.3274329999999</v>
      </c>
      <c r="F15" s="115">
        <f t="shared" si="2"/>
        <v>3.4639014155339751</v>
      </c>
      <c r="G15" s="116">
        <f t="shared" si="0"/>
        <v>542.29180300000007</v>
      </c>
      <c r="H15" s="116">
        <f t="shared" si="1"/>
        <v>16.363487407647458</v>
      </c>
      <c r="I15" s="117"/>
      <c r="J15" s="120">
        <v>6945.8245939999997</v>
      </c>
      <c r="K15" s="120">
        <v>8745.8957630000004</v>
      </c>
      <c r="L15" s="59">
        <f t="shared" si="3"/>
        <v>3.7417277324934863</v>
      </c>
    </row>
    <row r="16" spans="1:12" x14ac:dyDescent="0.2">
      <c r="A16" s="56" t="s">
        <v>12</v>
      </c>
      <c r="B16" s="85" t="s">
        <v>148</v>
      </c>
      <c r="C16" s="120">
        <v>4821.1341970000003</v>
      </c>
      <c r="D16" s="120">
        <v>4217.197228</v>
      </c>
      <c r="E16" s="120">
        <v>4344.4679630000001</v>
      </c>
      <c r="F16" s="115">
        <f t="shared" si="2"/>
        <v>3.902367988257315</v>
      </c>
      <c r="G16" s="116">
        <f t="shared" si="0"/>
        <v>-476.66623400000026</v>
      </c>
      <c r="H16" s="116">
        <f t="shared" si="1"/>
        <v>-9.8870144352465985</v>
      </c>
      <c r="I16" s="116"/>
      <c r="J16" s="120">
        <v>8834.5413840000001</v>
      </c>
      <c r="K16" s="120">
        <v>8561.665191</v>
      </c>
      <c r="L16" s="59">
        <f t="shared" si="3"/>
        <v>3.6629089746320176</v>
      </c>
    </row>
    <row r="17" spans="1:12" x14ac:dyDescent="0.2">
      <c r="A17" s="56" t="s">
        <v>13</v>
      </c>
      <c r="B17" s="85" t="s">
        <v>152</v>
      </c>
      <c r="C17" s="120">
        <v>3356.02997</v>
      </c>
      <c r="D17" s="120">
        <v>3675.3644319999999</v>
      </c>
      <c r="E17" s="120">
        <v>4255.7369120000003</v>
      </c>
      <c r="F17" s="115">
        <f t="shared" si="2"/>
        <v>3.8226663502349414</v>
      </c>
      <c r="G17" s="116">
        <f t="shared" si="0"/>
        <v>899.70694200000025</v>
      </c>
      <c r="H17" s="116">
        <f t="shared" si="1"/>
        <v>26.80866827896654</v>
      </c>
      <c r="I17" s="117"/>
      <c r="J17" s="120">
        <v>6453.5200420000001</v>
      </c>
      <c r="K17" s="120">
        <v>7931.1013439999997</v>
      </c>
      <c r="L17" s="59">
        <f t="shared" si="3"/>
        <v>3.3931369241338576</v>
      </c>
    </row>
    <row r="18" spans="1:12" x14ac:dyDescent="0.2">
      <c r="A18" s="56" t="s">
        <v>14</v>
      </c>
      <c r="B18" s="85" t="s">
        <v>154</v>
      </c>
      <c r="C18" s="120">
        <v>2077.578278</v>
      </c>
      <c r="D18" s="120">
        <v>2283.5521010000002</v>
      </c>
      <c r="E18" s="120">
        <v>2010.531203</v>
      </c>
      <c r="F18" s="115">
        <f t="shared" si="2"/>
        <v>1.8059363477413839</v>
      </c>
      <c r="G18" s="116">
        <f t="shared" si="0"/>
        <v>-67.04707499999995</v>
      </c>
      <c r="H18" s="116">
        <f t="shared" si="1"/>
        <v>-3.2271744323657177</v>
      </c>
      <c r="I18" s="117"/>
      <c r="J18" s="120">
        <v>3914.6578610000001</v>
      </c>
      <c r="K18" s="120">
        <v>4294.0833039999998</v>
      </c>
      <c r="L18" s="59">
        <f t="shared" si="3"/>
        <v>1.8371234942208694</v>
      </c>
    </row>
    <row r="19" spans="1:12" x14ac:dyDescent="0.2">
      <c r="A19" s="56" t="s">
        <v>15</v>
      </c>
      <c r="B19" s="85" t="s">
        <v>156</v>
      </c>
      <c r="C19" s="120">
        <v>1507.080115</v>
      </c>
      <c r="D19" s="120">
        <v>1842.234557</v>
      </c>
      <c r="E19" s="120">
        <v>1485.551377</v>
      </c>
      <c r="F19" s="115">
        <f t="shared" si="2"/>
        <v>1.3343793044138912</v>
      </c>
      <c r="G19" s="116">
        <f t="shared" si="0"/>
        <v>-21.528737999999976</v>
      </c>
      <c r="H19" s="116">
        <f t="shared" si="1"/>
        <v>-1.4285065396141847</v>
      </c>
      <c r="I19" s="117"/>
      <c r="J19" s="120">
        <v>2936.6072749999998</v>
      </c>
      <c r="K19" s="120">
        <v>3327.785934</v>
      </c>
      <c r="L19" s="59">
        <f t="shared" si="3"/>
        <v>1.4237156781272216</v>
      </c>
    </row>
    <row r="20" spans="1:12" x14ac:dyDescent="0.2">
      <c r="A20" s="56" t="s">
        <v>16</v>
      </c>
      <c r="B20" s="85" t="s">
        <v>155</v>
      </c>
      <c r="C20" s="120">
        <v>1477.164696</v>
      </c>
      <c r="D20" s="120">
        <v>1505.941861</v>
      </c>
      <c r="E20" s="120">
        <v>1413.1242199999999</v>
      </c>
      <c r="F20" s="115">
        <f t="shared" si="2"/>
        <v>1.2693224501881513</v>
      </c>
      <c r="G20" s="116">
        <f t="shared" si="0"/>
        <v>-64.040476000000126</v>
      </c>
      <c r="H20" s="116">
        <f t="shared" si="1"/>
        <v>-4.3353646464348019</v>
      </c>
      <c r="I20" s="117"/>
      <c r="J20" s="120">
        <v>3282.246333</v>
      </c>
      <c r="K20" s="120">
        <v>2919.0660809999999</v>
      </c>
      <c r="L20" s="59">
        <f t="shared" si="3"/>
        <v>1.2488544117420641</v>
      </c>
    </row>
    <row r="21" spans="1:12" x14ac:dyDescent="0.2">
      <c r="A21" s="56" t="s">
        <v>17</v>
      </c>
      <c r="B21" s="85" t="s">
        <v>157</v>
      </c>
      <c r="C21" s="120">
        <v>882.27682800000002</v>
      </c>
      <c r="D21" s="120">
        <v>1248.9577019999999</v>
      </c>
      <c r="E21" s="120">
        <v>1193.435686</v>
      </c>
      <c r="F21" s="115">
        <f t="shared" si="2"/>
        <v>1.07198977107299</v>
      </c>
      <c r="G21" s="116">
        <f t="shared" si="0"/>
        <v>311.15885800000001</v>
      </c>
      <c r="H21" s="116">
        <f t="shared" si="1"/>
        <v>35.267712822669758</v>
      </c>
      <c r="I21" s="117"/>
      <c r="J21" s="120">
        <v>1934.2470249999999</v>
      </c>
      <c r="K21" s="120">
        <v>2442.393388</v>
      </c>
      <c r="L21" s="59">
        <f t="shared" si="3"/>
        <v>1.0449211059889834</v>
      </c>
    </row>
    <row r="22" spans="1:12" x14ac:dyDescent="0.2">
      <c r="A22" s="56" t="s">
        <v>18</v>
      </c>
      <c r="B22" s="85" t="s">
        <v>158</v>
      </c>
      <c r="C22" s="120">
        <v>796.13522899999998</v>
      </c>
      <c r="D22" s="120">
        <v>1197.5705539999999</v>
      </c>
      <c r="E22" s="120">
        <v>984.09477700000002</v>
      </c>
      <c r="F22" s="115">
        <f t="shared" si="2"/>
        <v>0.88395172616813722</v>
      </c>
      <c r="G22" s="116">
        <f t="shared" si="0"/>
        <v>187.95954800000004</v>
      </c>
      <c r="H22" s="116">
        <f t="shared" si="1"/>
        <v>23.608997712121095</v>
      </c>
      <c r="I22" s="117"/>
      <c r="J22" s="120">
        <v>1454.284132</v>
      </c>
      <c r="K22" s="120">
        <v>2181.6653310000002</v>
      </c>
      <c r="L22" s="59">
        <f t="shared" si="3"/>
        <v>0.93337468147712721</v>
      </c>
    </row>
    <row r="23" spans="1:12" x14ac:dyDescent="0.2">
      <c r="A23" s="56" t="s">
        <v>19</v>
      </c>
      <c r="B23" s="85" t="s">
        <v>159</v>
      </c>
      <c r="C23" s="120">
        <v>631.80912999999998</v>
      </c>
      <c r="D23" s="120">
        <v>649.39101300000004</v>
      </c>
      <c r="E23" s="120">
        <v>716.78071399999999</v>
      </c>
      <c r="F23" s="115">
        <f t="shared" si="2"/>
        <v>0.6438399676866996</v>
      </c>
      <c r="G23" s="116">
        <f t="shared" si="0"/>
        <v>84.971584000000007</v>
      </c>
      <c r="H23" s="116">
        <f t="shared" si="1"/>
        <v>13.448932591398293</v>
      </c>
      <c r="I23" s="117"/>
      <c r="J23" s="120">
        <v>1311.3243199999999</v>
      </c>
      <c r="K23" s="120">
        <v>1366.1717269999999</v>
      </c>
      <c r="L23" s="59">
        <f t="shared" si="3"/>
        <v>0.5844847431054867</v>
      </c>
    </row>
    <row r="24" spans="1:12" x14ac:dyDescent="0.2">
      <c r="A24" s="56" t="s">
        <v>20</v>
      </c>
      <c r="B24" s="85" t="s">
        <v>161</v>
      </c>
      <c r="C24" s="120">
        <v>442.48394500000001</v>
      </c>
      <c r="D24" s="120">
        <v>591.80362300000002</v>
      </c>
      <c r="E24" s="120">
        <v>726.66887499999996</v>
      </c>
      <c r="F24" s="115">
        <f t="shared" si="2"/>
        <v>0.65272189368494971</v>
      </c>
      <c r="G24" s="116">
        <f t="shared" si="0"/>
        <v>284.18492999999995</v>
      </c>
      <c r="H24" s="116">
        <f t="shared" si="1"/>
        <v>64.224913290356767</v>
      </c>
      <c r="I24" s="117"/>
      <c r="J24" s="120">
        <v>815.04910299999995</v>
      </c>
      <c r="K24" s="120">
        <v>1318.4724980000001</v>
      </c>
      <c r="L24" s="59">
        <f t="shared" si="3"/>
        <v>0.56407773931715943</v>
      </c>
    </row>
    <row r="25" spans="1:12" x14ac:dyDescent="0.2">
      <c r="A25" s="56" t="s">
        <v>21</v>
      </c>
      <c r="B25" s="85" t="s">
        <v>160</v>
      </c>
      <c r="C25" s="120">
        <v>589.87984600000004</v>
      </c>
      <c r="D25" s="120">
        <v>751.99317099999996</v>
      </c>
      <c r="E25" s="120">
        <v>508.57987800000001</v>
      </c>
      <c r="F25" s="115">
        <f t="shared" si="2"/>
        <v>0.45682598013878151</v>
      </c>
      <c r="G25" s="116">
        <f t="shared" si="0"/>
        <v>-81.299968000000035</v>
      </c>
      <c r="H25" s="116">
        <f t="shared" si="1"/>
        <v>-13.782462403368841</v>
      </c>
      <c r="I25" s="117"/>
      <c r="J25" s="120">
        <v>1411.1552139999999</v>
      </c>
      <c r="K25" s="120">
        <v>1260.5730490000001</v>
      </c>
      <c r="L25" s="59">
        <f t="shared" si="3"/>
        <v>0.53930680905568551</v>
      </c>
    </row>
    <row r="26" spans="1:12" x14ac:dyDescent="0.2">
      <c r="A26" s="56" t="s">
        <v>22</v>
      </c>
      <c r="B26" s="85" t="s">
        <v>166</v>
      </c>
      <c r="C26" s="120">
        <v>184.677099</v>
      </c>
      <c r="D26" s="120">
        <v>570.675929</v>
      </c>
      <c r="E26" s="120">
        <v>552.30441699999994</v>
      </c>
      <c r="F26" s="115">
        <f t="shared" si="2"/>
        <v>0.49610104045642817</v>
      </c>
      <c r="G26" s="116">
        <f t="shared" si="0"/>
        <v>367.62731799999995</v>
      </c>
      <c r="H26" s="116">
        <f t="shared" si="1"/>
        <v>199.06491925130356</v>
      </c>
      <c r="I26" s="117"/>
      <c r="J26" s="120">
        <v>495.06675000000001</v>
      </c>
      <c r="K26" s="120">
        <v>1122.9803460000001</v>
      </c>
      <c r="L26" s="59">
        <f t="shared" si="3"/>
        <v>0.48044097683505982</v>
      </c>
    </row>
    <row r="27" spans="1:12" x14ac:dyDescent="0.2">
      <c r="A27" s="56" t="s">
        <v>23</v>
      </c>
      <c r="B27" s="85" t="s">
        <v>162</v>
      </c>
      <c r="C27" s="120">
        <v>540.00876500000004</v>
      </c>
      <c r="D27" s="120">
        <v>344.31549100000001</v>
      </c>
      <c r="E27" s="120">
        <v>638.86721299999999</v>
      </c>
      <c r="F27" s="115">
        <f t="shared" si="2"/>
        <v>0.57385506855868318</v>
      </c>
      <c r="G27" s="116">
        <f t="shared" si="0"/>
        <v>98.858447999999953</v>
      </c>
      <c r="H27" s="116">
        <f t="shared" si="1"/>
        <v>18.306822853143863</v>
      </c>
      <c r="I27" s="117"/>
      <c r="J27" s="120">
        <v>1128.658563</v>
      </c>
      <c r="K27" s="120">
        <v>983.18270399999994</v>
      </c>
      <c r="L27" s="59">
        <f t="shared" si="3"/>
        <v>0.42063181283592593</v>
      </c>
    </row>
    <row r="28" spans="1:12" x14ac:dyDescent="0.2">
      <c r="A28" s="56" t="s">
        <v>24</v>
      </c>
      <c r="B28" s="85" t="s">
        <v>164</v>
      </c>
      <c r="C28" s="120">
        <v>391.08501000000001</v>
      </c>
      <c r="D28" s="120">
        <v>474.13053300000001</v>
      </c>
      <c r="E28" s="120">
        <v>258.69809600000002</v>
      </c>
      <c r="F28" s="115">
        <f t="shared" si="2"/>
        <v>0.23237256599687298</v>
      </c>
      <c r="G28" s="116">
        <f t="shared" si="0"/>
        <v>-132.38691399999999</v>
      </c>
      <c r="H28" s="116">
        <f t="shared" si="1"/>
        <v>-33.851185960822171</v>
      </c>
      <c r="I28" s="117"/>
      <c r="J28" s="120">
        <v>896.19451400000003</v>
      </c>
      <c r="K28" s="120">
        <v>732.82862899999998</v>
      </c>
      <c r="L28" s="59">
        <f t="shared" si="3"/>
        <v>0.31352365482045363</v>
      </c>
    </row>
    <row r="29" spans="1:12" x14ac:dyDescent="0.2">
      <c r="A29" s="56" t="s">
        <v>25</v>
      </c>
      <c r="B29" s="85" t="s">
        <v>165</v>
      </c>
      <c r="C29" s="120">
        <v>262.79117500000001</v>
      </c>
      <c r="D29" s="120">
        <v>337.91794399999998</v>
      </c>
      <c r="E29" s="120">
        <v>356.79645399999998</v>
      </c>
      <c r="F29" s="115">
        <f t="shared" si="2"/>
        <v>0.32048827894954918</v>
      </c>
      <c r="G29" s="116">
        <f t="shared" si="0"/>
        <v>94.005278999999973</v>
      </c>
      <c r="H29" s="116">
        <f t="shared" si="1"/>
        <v>35.771855352448561</v>
      </c>
      <c r="I29" s="117"/>
      <c r="J29" s="120">
        <v>639.73676799999998</v>
      </c>
      <c r="K29" s="120">
        <v>694.71439799999996</v>
      </c>
      <c r="L29" s="59">
        <f t="shared" si="3"/>
        <v>0.29721736910656538</v>
      </c>
    </row>
    <row r="30" spans="1:12" x14ac:dyDescent="0.2">
      <c r="A30" s="56" t="s">
        <v>26</v>
      </c>
      <c r="B30" s="85" t="s">
        <v>184</v>
      </c>
      <c r="C30" s="120">
        <v>223.88714100000001</v>
      </c>
      <c r="D30" s="120">
        <v>286.546423</v>
      </c>
      <c r="E30" s="120">
        <v>402.82527900000002</v>
      </c>
      <c r="F30" s="115">
        <f t="shared" si="2"/>
        <v>0.36183313745624268</v>
      </c>
      <c r="G30" s="116">
        <f t="shared" si="0"/>
        <v>178.93813800000001</v>
      </c>
      <c r="H30" s="116">
        <f t="shared" si="1"/>
        <v>79.923365496011229</v>
      </c>
      <c r="I30" s="117"/>
      <c r="J30" s="120">
        <v>462.413183</v>
      </c>
      <c r="K30" s="120">
        <v>689.37170200000003</v>
      </c>
      <c r="L30" s="59">
        <f t="shared" si="3"/>
        <v>0.29493162110187787</v>
      </c>
    </row>
    <row r="31" spans="1:12" x14ac:dyDescent="0.2">
      <c r="A31" s="56" t="s">
        <v>27</v>
      </c>
      <c r="B31" s="85" t="s">
        <v>163</v>
      </c>
      <c r="C31" s="120">
        <v>686.96620600000006</v>
      </c>
      <c r="D31" s="120">
        <v>327.73595599999999</v>
      </c>
      <c r="E31" s="120">
        <v>290.16302899999999</v>
      </c>
      <c r="F31" s="115">
        <f t="shared" si="2"/>
        <v>0.26063557733395554</v>
      </c>
      <c r="G31" s="116">
        <f t="shared" si="0"/>
        <v>-396.80317700000006</v>
      </c>
      <c r="H31" s="116">
        <f t="shared" si="1"/>
        <v>-57.761673505086506</v>
      </c>
      <c r="I31" s="117"/>
      <c r="J31" s="120">
        <v>968.61997899999994</v>
      </c>
      <c r="K31" s="120">
        <v>617.89898500000004</v>
      </c>
      <c r="L31" s="59">
        <f t="shared" si="3"/>
        <v>0.26435368436874851</v>
      </c>
    </row>
    <row r="32" spans="1:12" x14ac:dyDescent="0.2">
      <c r="A32" s="56" t="s">
        <v>28</v>
      </c>
      <c r="B32" s="85" t="s">
        <v>169</v>
      </c>
      <c r="C32" s="120">
        <v>442.45636400000001</v>
      </c>
      <c r="D32" s="120">
        <v>346.19281999999998</v>
      </c>
      <c r="E32" s="120">
        <v>263.590013</v>
      </c>
      <c r="F32" s="115">
        <f t="shared" si="2"/>
        <v>0.23676667373678353</v>
      </c>
      <c r="G32" s="116">
        <f t="shared" si="0"/>
        <v>-178.86635100000001</v>
      </c>
      <c r="H32" s="116">
        <f t="shared" si="1"/>
        <v>-40.425760719762188</v>
      </c>
      <c r="I32" s="117"/>
      <c r="J32" s="120">
        <v>507.88832200000002</v>
      </c>
      <c r="K32" s="120">
        <v>609.78283299999998</v>
      </c>
      <c r="L32" s="59">
        <f t="shared" si="3"/>
        <v>0.26088137783292076</v>
      </c>
    </row>
    <row r="33" spans="1:12" x14ac:dyDescent="0.2">
      <c r="A33" s="56" t="s">
        <v>29</v>
      </c>
      <c r="B33" s="85" t="s">
        <v>167</v>
      </c>
      <c r="C33" s="120">
        <v>595.78771500000005</v>
      </c>
      <c r="D33" s="120">
        <v>191.09833900000001</v>
      </c>
      <c r="E33" s="120">
        <v>409.82311399999998</v>
      </c>
      <c r="F33" s="115">
        <f t="shared" si="2"/>
        <v>0.36811886162861046</v>
      </c>
      <c r="G33" s="116">
        <f t="shared" si="0"/>
        <v>-185.96460100000007</v>
      </c>
      <c r="H33" s="116">
        <f t="shared" si="1"/>
        <v>-31.213231880754716</v>
      </c>
      <c r="I33" s="117"/>
      <c r="J33" s="120">
        <v>986.20195699999999</v>
      </c>
      <c r="K33" s="120">
        <v>600.92145300000004</v>
      </c>
      <c r="L33" s="59">
        <f t="shared" si="3"/>
        <v>0.25709024286028198</v>
      </c>
    </row>
    <row r="34" spans="1:12" x14ac:dyDescent="0.2">
      <c r="A34" s="56" t="s">
        <v>30</v>
      </c>
      <c r="B34" s="85" t="s">
        <v>178</v>
      </c>
      <c r="C34" s="120">
        <v>203.58801099999999</v>
      </c>
      <c r="D34" s="120">
        <v>490.33490599999999</v>
      </c>
      <c r="E34" s="120">
        <v>77.774137999999994</v>
      </c>
      <c r="F34" s="115">
        <f t="shared" si="2"/>
        <v>6.9859717928712178E-2</v>
      </c>
      <c r="G34" s="116">
        <f t="shared" si="0"/>
        <v>-125.813873</v>
      </c>
      <c r="H34" s="116">
        <f t="shared" si="1"/>
        <v>-61.798272099627717</v>
      </c>
      <c r="I34" s="117"/>
      <c r="J34" s="120">
        <v>494.82968</v>
      </c>
      <c r="K34" s="120">
        <v>568.10904400000004</v>
      </c>
      <c r="L34" s="59">
        <f t="shared" si="3"/>
        <v>0.24305221816250019</v>
      </c>
    </row>
    <row r="35" spans="1:12" x14ac:dyDescent="0.2">
      <c r="A35" s="62"/>
      <c r="B35" s="63" t="s">
        <v>174</v>
      </c>
      <c r="C35" s="64">
        <f>SUM(C5:C34)</f>
        <v>107172.643041</v>
      </c>
      <c r="D35" s="64">
        <f t="shared" ref="D35:E35" si="4">SUM(D5:D34)</f>
        <v>116803.94224600001</v>
      </c>
      <c r="E35" s="64">
        <f t="shared" si="4"/>
        <v>107366.51188599996</v>
      </c>
      <c r="F35" s="65">
        <f t="shared" si="2"/>
        <v>96.440724747674878</v>
      </c>
      <c r="G35" s="118">
        <f t="shared" si="0"/>
        <v>193.86884499996086</v>
      </c>
      <c r="H35" s="118">
        <f>(G35/C35)*100</f>
        <v>0.18089396650019571</v>
      </c>
      <c r="I35" s="66"/>
      <c r="J35" s="64">
        <f>SUM(J5:J34)</f>
        <v>215321.728581</v>
      </c>
      <c r="K35" s="64">
        <f t="shared" ref="K35" si="5">SUM(K5:K34)</f>
        <v>224170.45413199998</v>
      </c>
      <c r="L35" s="65">
        <f t="shared" si="3"/>
        <v>95.906105876528883</v>
      </c>
    </row>
    <row r="36" spans="1:12" x14ac:dyDescent="0.2">
      <c r="A36" s="62"/>
      <c r="B36" s="63" t="s">
        <v>175</v>
      </c>
      <c r="C36" s="64">
        <f>C37-C35</f>
        <v>5095.9018599999981</v>
      </c>
      <c r="D36" s="64">
        <f>D37-D35</f>
        <v>5606.5415419999918</v>
      </c>
      <c r="E36" s="64">
        <f>E37-E35</f>
        <v>3962.5061890000361</v>
      </c>
      <c r="F36" s="65">
        <f t="shared" si="2"/>
        <v>3.5592752523251212</v>
      </c>
      <c r="G36" s="118">
        <f>E36-C36</f>
        <v>-1133.395670999962</v>
      </c>
      <c r="H36" s="118">
        <f>(G36/C36)*100</f>
        <v>-22.241316692075433</v>
      </c>
      <c r="I36" s="66"/>
      <c r="J36" s="119">
        <f>J37-J35</f>
        <v>9602.0763790000055</v>
      </c>
      <c r="K36" s="64">
        <f>K37-K35</f>
        <v>9569.0477310000279</v>
      </c>
      <c r="L36" s="65">
        <f t="shared" si="3"/>
        <v>4.093894123471121</v>
      </c>
    </row>
    <row r="37" spans="1:12" x14ac:dyDescent="0.2">
      <c r="A37" s="62"/>
      <c r="B37" s="63" t="s">
        <v>48</v>
      </c>
      <c r="C37" s="64">
        <v>112268.544901</v>
      </c>
      <c r="D37" s="64">
        <v>122410.483788</v>
      </c>
      <c r="E37" s="64">
        <v>111329.018075</v>
      </c>
      <c r="F37" s="65">
        <f t="shared" si="2"/>
        <v>100</v>
      </c>
      <c r="G37" s="118">
        <f t="shared" si="0"/>
        <v>-939.52682600000117</v>
      </c>
      <c r="H37" s="118">
        <f t="shared" ref="H37" si="6">(G37/C37)*100</f>
        <v>-0.83685668753299447</v>
      </c>
      <c r="I37" s="66"/>
      <c r="J37" s="64">
        <v>224923.80496000001</v>
      </c>
      <c r="K37" s="64">
        <v>233739.50186300001</v>
      </c>
      <c r="L37" s="65">
        <f t="shared" si="3"/>
        <v>100</v>
      </c>
    </row>
    <row r="39" spans="1:12" x14ac:dyDescent="0.2">
      <c r="A39" s="4" t="s">
        <v>114</v>
      </c>
    </row>
    <row r="41" spans="1:12" x14ac:dyDescent="0.2">
      <c r="A41" s="8"/>
      <c r="B41" s="9"/>
      <c r="C41" s="142" t="s">
        <v>100</v>
      </c>
      <c r="D41" s="142"/>
      <c r="E41" s="142"/>
      <c r="F41" s="9"/>
      <c r="G41" s="143" t="s">
        <v>42</v>
      </c>
      <c r="H41" s="143"/>
      <c r="I41" s="10"/>
      <c r="J41" s="142" t="s">
        <v>100</v>
      </c>
      <c r="K41" s="142"/>
      <c r="L41" s="142"/>
    </row>
    <row r="42" spans="1:12" ht="36" customHeight="1" x14ac:dyDescent="0.2">
      <c r="A42" s="8" t="s">
        <v>46</v>
      </c>
      <c r="B42" s="11" t="s">
        <v>45</v>
      </c>
      <c r="C42" s="22" t="s">
        <v>185</v>
      </c>
      <c r="D42" s="22" t="s">
        <v>177</v>
      </c>
      <c r="E42" s="22" t="s">
        <v>186</v>
      </c>
      <c r="F42" s="23" t="s">
        <v>98</v>
      </c>
      <c r="G42" s="24" t="s">
        <v>99</v>
      </c>
      <c r="H42" s="26" t="s">
        <v>0</v>
      </c>
      <c r="I42" s="26"/>
      <c r="J42" s="22" t="s">
        <v>187</v>
      </c>
      <c r="K42" s="22" t="s">
        <v>188</v>
      </c>
      <c r="L42" s="23" t="s">
        <v>47</v>
      </c>
    </row>
    <row r="43" spans="1:12" x14ac:dyDescent="0.2">
      <c r="A43" s="56" t="s">
        <v>1</v>
      </c>
      <c r="B43" s="137" t="s">
        <v>143</v>
      </c>
      <c r="C43" s="120">
        <v>19460.557347000002</v>
      </c>
      <c r="D43" s="120">
        <v>25696.092569</v>
      </c>
      <c r="E43" s="120">
        <v>19472.876371999999</v>
      </c>
      <c r="F43" s="115">
        <f>E43/E$75*100</f>
        <v>19.384327554729484</v>
      </c>
      <c r="G43" s="116">
        <f t="shared" ref="G43:G73" si="7">E43-C43</f>
        <v>12.319024999997055</v>
      </c>
      <c r="H43" s="116">
        <f t="shared" ref="H43:H72" si="8">(G43/C43)*100</f>
        <v>6.3302529215054207E-2</v>
      </c>
      <c r="I43" s="61"/>
      <c r="J43" s="120">
        <v>41486.831415000001</v>
      </c>
      <c r="K43" s="120">
        <v>45168.968940999999</v>
      </c>
      <c r="L43" s="59">
        <f t="shared" ref="L43:L72" si="9">K43/K$75*100</f>
        <v>21.236520215726713</v>
      </c>
    </row>
    <row r="44" spans="1:12" x14ac:dyDescent="0.2">
      <c r="A44" s="56" t="s">
        <v>2</v>
      </c>
      <c r="B44" s="137" t="s">
        <v>142</v>
      </c>
      <c r="C44" s="120">
        <v>9638.2250339999991</v>
      </c>
      <c r="D44" s="120">
        <v>13954.205394000001</v>
      </c>
      <c r="E44" s="120">
        <v>12479.232817</v>
      </c>
      <c r="F44" s="115">
        <f t="shared" ref="F44:F74" si="10">E44/E$75*100</f>
        <v>12.422486125587856</v>
      </c>
      <c r="G44" s="116">
        <f t="shared" si="7"/>
        <v>2841.0077830000009</v>
      </c>
      <c r="H44" s="116">
        <f t="shared" si="8"/>
        <v>29.476462450067352</v>
      </c>
      <c r="I44" s="61"/>
      <c r="J44" s="120">
        <v>18065.8796</v>
      </c>
      <c r="K44" s="120">
        <v>26433.438211000001</v>
      </c>
      <c r="L44" s="59">
        <f t="shared" si="9"/>
        <v>12.427873783709986</v>
      </c>
    </row>
    <row r="45" spans="1:12" x14ac:dyDescent="0.2">
      <c r="A45" s="56" t="s">
        <v>3</v>
      </c>
      <c r="B45" s="137" t="s">
        <v>144</v>
      </c>
      <c r="C45" s="120">
        <v>6549.9868919999999</v>
      </c>
      <c r="D45" s="120">
        <v>8632.6930819999998</v>
      </c>
      <c r="E45" s="120">
        <v>7665.4854699999996</v>
      </c>
      <c r="F45" s="115">
        <f t="shared" si="10"/>
        <v>7.6306282840760549</v>
      </c>
      <c r="G45" s="116">
        <f t="shared" si="7"/>
        <v>1115.4985779999997</v>
      </c>
      <c r="H45" s="116">
        <f t="shared" si="8"/>
        <v>17.030546723115485</v>
      </c>
      <c r="I45" s="61"/>
      <c r="J45" s="120">
        <v>13216.073745</v>
      </c>
      <c r="K45" s="120">
        <v>16298.178551999999</v>
      </c>
      <c r="L45" s="59">
        <f t="shared" si="9"/>
        <v>7.6627075271780338</v>
      </c>
    </row>
    <row r="46" spans="1:12" x14ac:dyDescent="0.2">
      <c r="A46" s="56" t="s">
        <v>4</v>
      </c>
      <c r="B46" s="137" t="s">
        <v>176</v>
      </c>
      <c r="C46" s="120">
        <v>6735.7843439999997</v>
      </c>
      <c r="D46" s="120">
        <v>7922.2956489999997</v>
      </c>
      <c r="E46" s="120">
        <v>7475.4515739999997</v>
      </c>
      <c r="F46" s="115">
        <f t="shared" si="10"/>
        <v>7.4414585273234177</v>
      </c>
      <c r="G46" s="116">
        <f t="shared" si="7"/>
        <v>739.66723000000002</v>
      </c>
      <c r="H46" s="116">
        <f t="shared" si="8"/>
        <v>10.981159612968749</v>
      </c>
      <c r="I46" s="61"/>
      <c r="J46" s="120">
        <v>14342.45917</v>
      </c>
      <c r="K46" s="120">
        <v>15397.747223</v>
      </c>
      <c r="L46" s="59">
        <f t="shared" si="9"/>
        <v>7.2393631699898178</v>
      </c>
    </row>
    <row r="47" spans="1:12" x14ac:dyDescent="0.2">
      <c r="A47" s="56" t="s">
        <v>5</v>
      </c>
      <c r="B47" s="137" t="s">
        <v>153</v>
      </c>
      <c r="C47" s="120">
        <v>7794.0853509999997</v>
      </c>
      <c r="D47" s="120">
        <v>7748.8993659999996</v>
      </c>
      <c r="E47" s="120">
        <v>7352.5791929999996</v>
      </c>
      <c r="F47" s="115">
        <f t="shared" si="10"/>
        <v>7.3191448826808472</v>
      </c>
      <c r="G47" s="116">
        <f t="shared" si="7"/>
        <v>-441.50615800000014</v>
      </c>
      <c r="H47" s="116">
        <f t="shared" si="8"/>
        <v>-5.6646307824093034</v>
      </c>
      <c r="I47" s="61"/>
      <c r="J47" s="120">
        <v>14317.276793999999</v>
      </c>
      <c r="K47" s="120">
        <v>15101.478558999999</v>
      </c>
      <c r="L47" s="59">
        <f t="shared" si="9"/>
        <v>7.1000702965894824</v>
      </c>
    </row>
    <row r="48" spans="1:12" x14ac:dyDescent="0.2">
      <c r="A48" s="56" t="s">
        <v>6</v>
      </c>
      <c r="B48" s="85" t="s">
        <v>146</v>
      </c>
      <c r="C48" s="120">
        <v>6003.9413839999997</v>
      </c>
      <c r="D48" s="120">
        <v>5523.8693329999996</v>
      </c>
      <c r="E48" s="120">
        <v>6415.5040769999996</v>
      </c>
      <c r="F48" s="115">
        <f t="shared" si="10"/>
        <v>6.386330919046336</v>
      </c>
      <c r="G48" s="116">
        <f t="shared" si="7"/>
        <v>411.56269299999985</v>
      </c>
      <c r="H48" s="116">
        <f t="shared" si="8"/>
        <v>6.8548752673831883</v>
      </c>
      <c r="I48" s="61"/>
      <c r="J48" s="120">
        <v>11906.713449000001</v>
      </c>
      <c r="K48" s="120">
        <v>11939.37341</v>
      </c>
      <c r="L48" s="59">
        <f t="shared" si="9"/>
        <v>5.6133834959962137</v>
      </c>
    </row>
    <row r="49" spans="1:12" x14ac:dyDescent="0.2">
      <c r="A49" s="56" t="s">
        <v>7</v>
      </c>
      <c r="B49" s="137" t="s">
        <v>150</v>
      </c>
      <c r="C49" s="120">
        <v>5026.5307309999998</v>
      </c>
      <c r="D49" s="120">
        <v>4958.1140759999998</v>
      </c>
      <c r="E49" s="120">
        <v>4560.4425549999996</v>
      </c>
      <c r="F49" s="115">
        <f t="shared" si="10"/>
        <v>4.5397048998759715</v>
      </c>
      <c r="G49" s="116">
        <f t="shared" si="7"/>
        <v>-466.0881760000002</v>
      </c>
      <c r="H49" s="116">
        <f t="shared" si="8"/>
        <v>-9.2725619506413448</v>
      </c>
      <c r="I49" s="61"/>
      <c r="J49" s="120">
        <v>10524.542549</v>
      </c>
      <c r="K49" s="120">
        <v>9518.5566309999995</v>
      </c>
      <c r="L49" s="59">
        <f t="shared" si="9"/>
        <v>4.4752188296086404</v>
      </c>
    </row>
    <row r="50" spans="1:12" x14ac:dyDescent="0.2">
      <c r="A50" s="56" t="s">
        <v>8</v>
      </c>
      <c r="B50" s="137" t="s">
        <v>148</v>
      </c>
      <c r="C50" s="120">
        <v>4641.3871129999998</v>
      </c>
      <c r="D50" s="120">
        <v>4078.7003180000002</v>
      </c>
      <c r="E50" s="120">
        <v>5434.9344259999998</v>
      </c>
      <c r="F50" s="115">
        <f t="shared" si="10"/>
        <v>5.4102202026787296</v>
      </c>
      <c r="G50" s="116">
        <f t="shared" si="7"/>
        <v>793.54731300000003</v>
      </c>
      <c r="H50" s="116">
        <f t="shared" si="8"/>
        <v>17.097201627017146</v>
      </c>
      <c r="I50" s="61"/>
      <c r="J50" s="120">
        <v>8595.727895</v>
      </c>
      <c r="K50" s="120">
        <v>9513.6347440000009</v>
      </c>
      <c r="L50" s="59">
        <f t="shared" si="9"/>
        <v>4.4729047685347307</v>
      </c>
    </row>
    <row r="51" spans="1:12" x14ac:dyDescent="0.2">
      <c r="A51" s="56" t="s">
        <v>9</v>
      </c>
      <c r="B51" s="137" t="s">
        <v>147</v>
      </c>
      <c r="C51" s="120">
        <v>4316.280831</v>
      </c>
      <c r="D51" s="120">
        <v>4565.6874360000002</v>
      </c>
      <c r="E51" s="120">
        <v>4041.3776250000001</v>
      </c>
      <c r="F51" s="115">
        <f t="shared" si="10"/>
        <v>4.0230003086754413</v>
      </c>
      <c r="G51" s="116">
        <f t="shared" si="7"/>
        <v>-274.90320599999995</v>
      </c>
      <c r="H51" s="116">
        <f t="shared" si="8"/>
        <v>-6.3689833160441083</v>
      </c>
      <c r="I51" s="61"/>
      <c r="J51" s="120">
        <v>8199.674943</v>
      </c>
      <c r="K51" s="120">
        <v>8607.0650609999993</v>
      </c>
      <c r="L51" s="59">
        <f t="shared" si="9"/>
        <v>4.0466744194394906</v>
      </c>
    </row>
    <row r="52" spans="1:12" x14ac:dyDescent="0.2">
      <c r="A52" s="56" t="s">
        <v>10</v>
      </c>
      <c r="B52" s="137" t="s">
        <v>161</v>
      </c>
      <c r="C52" s="120">
        <v>3305.13391</v>
      </c>
      <c r="D52" s="120">
        <v>3580.4811540000001</v>
      </c>
      <c r="E52" s="120">
        <v>2936.9486299999999</v>
      </c>
      <c r="F52" s="115">
        <f t="shared" si="10"/>
        <v>2.9235934726723078</v>
      </c>
      <c r="G52" s="116">
        <f t="shared" si="7"/>
        <v>-368.18528000000015</v>
      </c>
      <c r="H52" s="116">
        <f t="shared" si="8"/>
        <v>-11.13979917382531</v>
      </c>
      <c r="I52" s="61"/>
      <c r="J52" s="120">
        <v>6608.2981380000001</v>
      </c>
      <c r="K52" s="120">
        <v>6517.4297839999999</v>
      </c>
      <c r="L52" s="59">
        <f t="shared" si="9"/>
        <v>3.064217151896564</v>
      </c>
    </row>
    <row r="53" spans="1:12" x14ac:dyDescent="0.2">
      <c r="A53" s="56" t="s">
        <v>11</v>
      </c>
      <c r="B53" s="137" t="s">
        <v>152</v>
      </c>
      <c r="C53" s="120">
        <v>2613.211413</v>
      </c>
      <c r="D53" s="120">
        <v>3137.654614</v>
      </c>
      <c r="E53" s="120">
        <v>3095.8960619999998</v>
      </c>
      <c r="F53" s="115">
        <f t="shared" si="10"/>
        <v>3.0818181245938585</v>
      </c>
      <c r="G53" s="116">
        <f t="shared" si="7"/>
        <v>482.68464899999981</v>
      </c>
      <c r="H53" s="116">
        <f t="shared" si="8"/>
        <v>18.470937582729739</v>
      </c>
      <c r="I53" s="61"/>
      <c r="J53" s="120">
        <v>5030.5986419999999</v>
      </c>
      <c r="K53" s="120">
        <v>6233.5506759999998</v>
      </c>
      <c r="L53" s="59">
        <f t="shared" si="9"/>
        <v>2.9307493186206028</v>
      </c>
    </row>
    <row r="54" spans="1:12" x14ac:dyDescent="0.2">
      <c r="A54" s="56" t="s">
        <v>12</v>
      </c>
      <c r="B54" s="137" t="s">
        <v>149</v>
      </c>
      <c r="C54" s="120">
        <v>3167.0045399999999</v>
      </c>
      <c r="D54" s="120">
        <v>3203.4422500000001</v>
      </c>
      <c r="E54" s="120">
        <v>2482.9483719999998</v>
      </c>
      <c r="F54" s="115">
        <f t="shared" si="10"/>
        <v>2.4716576855351851</v>
      </c>
      <c r="G54" s="116">
        <f t="shared" si="7"/>
        <v>-684.05616800000007</v>
      </c>
      <c r="H54" s="116">
        <f t="shared" si="8"/>
        <v>-21.599469131168348</v>
      </c>
      <c r="I54" s="61"/>
      <c r="J54" s="120">
        <v>6477.0218530000002</v>
      </c>
      <c r="K54" s="120">
        <v>5686.3906219999999</v>
      </c>
      <c r="L54" s="59">
        <f t="shared" si="9"/>
        <v>2.6734980281785528</v>
      </c>
    </row>
    <row r="55" spans="1:12" x14ac:dyDescent="0.2">
      <c r="A55" s="56" t="s">
        <v>13</v>
      </c>
      <c r="B55" s="137" t="s">
        <v>151</v>
      </c>
      <c r="C55" s="120">
        <v>1949.2112669999999</v>
      </c>
      <c r="D55" s="120">
        <v>2724.0720209999999</v>
      </c>
      <c r="E55" s="120">
        <v>1748.65924</v>
      </c>
      <c r="F55" s="115">
        <f t="shared" si="10"/>
        <v>1.740707579210236</v>
      </c>
      <c r="G55" s="116">
        <f t="shared" si="7"/>
        <v>-200.55202699999995</v>
      </c>
      <c r="H55" s="116">
        <f t="shared" si="8"/>
        <v>-10.288880964076634</v>
      </c>
      <c r="I55" s="61"/>
      <c r="J55" s="120">
        <v>3928.7402689999999</v>
      </c>
      <c r="K55" s="120">
        <v>4472.7312609999999</v>
      </c>
      <c r="L55" s="59">
        <f t="shared" si="9"/>
        <v>2.1028872270210481</v>
      </c>
    </row>
    <row r="56" spans="1:12" x14ac:dyDescent="0.2">
      <c r="A56" s="56" t="s">
        <v>14</v>
      </c>
      <c r="B56" s="137" t="s">
        <v>157</v>
      </c>
      <c r="C56" s="120">
        <v>1783.5385650000001</v>
      </c>
      <c r="D56" s="120">
        <v>1625.463694</v>
      </c>
      <c r="E56" s="120">
        <v>2654.5093099999999</v>
      </c>
      <c r="F56" s="115">
        <f t="shared" si="10"/>
        <v>2.6424384861862129</v>
      </c>
      <c r="G56" s="116">
        <f t="shared" si="7"/>
        <v>870.97074499999985</v>
      </c>
      <c r="H56" s="116">
        <f t="shared" si="8"/>
        <v>48.833861072132173</v>
      </c>
      <c r="I56" s="61"/>
      <c r="J56" s="120">
        <v>3416.8681879999999</v>
      </c>
      <c r="K56" s="120">
        <v>4279.9730040000004</v>
      </c>
      <c r="L56" s="59">
        <f t="shared" si="9"/>
        <v>2.0122605264896345</v>
      </c>
    </row>
    <row r="57" spans="1:12" x14ac:dyDescent="0.2">
      <c r="A57" s="56" t="s">
        <v>15</v>
      </c>
      <c r="B57" s="137" t="s">
        <v>163</v>
      </c>
      <c r="C57" s="120">
        <v>410.764546</v>
      </c>
      <c r="D57" s="120">
        <v>2029.7513220000001</v>
      </c>
      <c r="E57" s="120">
        <v>967.68830300000002</v>
      </c>
      <c r="F57" s="115">
        <f t="shared" si="10"/>
        <v>0.96328794359339631</v>
      </c>
      <c r="G57" s="116">
        <f t="shared" si="7"/>
        <v>556.92375700000002</v>
      </c>
      <c r="H57" s="116">
        <f t="shared" si="8"/>
        <v>135.58223620399801</v>
      </c>
      <c r="I57" s="61"/>
      <c r="J57" s="120">
        <v>1364.6839500000001</v>
      </c>
      <c r="K57" s="120">
        <v>2997.439625</v>
      </c>
      <c r="L57" s="59">
        <f t="shared" si="9"/>
        <v>1.4092681033937173</v>
      </c>
    </row>
    <row r="58" spans="1:12" x14ac:dyDescent="0.2">
      <c r="A58" s="56" t="s">
        <v>16</v>
      </c>
      <c r="B58" s="137" t="s">
        <v>145</v>
      </c>
      <c r="C58" s="120">
        <v>978.78428699999995</v>
      </c>
      <c r="D58" s="120">
        <v>1659.8420289999999</v>
      </c>
      <c r="E58" s="120">
        <v>1209.537458</v>
      </c>
      <c r="F58" s="115">
        <f t="shared" si="10"/>
        <v>1.2040373403335474</v>
      </c>
      <c r="G58" s="116">
        <f t="shared" si="7"/>
        <v>230.75317100000007</v>
      </c>
      <c r="H58" s="116">
        <f t="shared" si="8"/>
        <v>23.575487884798878</v>
      </c>
      <c r="I58" s="61"/>
      <c r="J58" s="120">
        <v>2189.7585039999999</v>
      </c>
      <c r="K58" s="120">
        <v>2869.3794870000002</v>
      </c>
      <c r="L58" s="59">
        <f t="shared" si="9"/>
        <v>1.3490596954263352</v>
      </c>
    </row>
    <row r="59" spans="1:12" x14ac:dyDescent="0.2">
      <c r="A59" s="56" t="s">
        <v>17</v>
      </c>
      <c r="B59" s="137" t="s">
        <v>170</v>
      </c>
      <c r="C59" s="120">
        <v>621.406297</v>
      </c>
      <c r="D59" s="120">
        <v>1008.600314</v>
      </c>
      <c r="E59" s="120">
        <v>1185.6868629999999</v>
      </c>
      <c r="F59" s="115">
        <f t="shared" si="10"/>
        <v>1.1802952009072438</v>
      </c>
      <c r="G59" s="116">
        <f t="shared" si="7"/>
        <v>564.28056599999991</v>
      </c>
      <c r="H59" s="116">
        <f t="shared" si="8"/>
        <v>90.807024120001785</v>
      </c>
      <c r="I59" s="61"/>
      <c r="J59" s="120">
        <v>1271.9796570000001</v>
      </c>
      <c r="K59" s="120">
        <v>2194.2871770000002</v>
      </c>
      <c r="L59" s="59">
        <f t="shared" si="9"/>
        <v>1.0316601216719903</v>
      </c>
    </row>
    <row r="60" spans="1:12" x14ac:dyDescent="0.2">
      <c r="A60" s="56" t="s">
        <v>18</v>
      </c>
      <c r="B60" s="137" t="s">
        <v>154</v>
      </c>
      <c r="C60" s="120">
        <v>803.32862499999999</v>
      </c>
      <c r="D60" s="120">
        <v>1032.905276</v>
      </c>
      <c r="E60" s="120">
        <v>661.05230400000005</v>
      </c>
      <c r="F60" s="115">
        <f t="shared" si="10"/>
        <v>0.65804630742533288</v>
      </c>
      <c r="G60" s="116">
        <f t="shared" si="7"/>
        <v>-142.27632099999994</v>
      </c>
      <c r="H60" s="116">
        <f t="shared" si="8"/>
        <v>-17.710849155910502</v>
      </c>
      <c r="I60" s="61"/>
      <c r="J60" s="120">
        <v>1773.5485060000001</v>
      </c>
      <c r="K60" s="120">
        <v>1693.95758</v>
      </c>
      <c r="L60" s="59">
        <f t="shared" si="9"/>
        <v>0.79642651217570781</v>
      </c>
    </row>
    <row r="61" spans="1:12" x14ac:dyDescent="0.2">
      <c r="A61" s="56" t="s">
        <v>19</v>
      </c>
      <c r="B61" s="137" t="s">
        <v>168</v>
      </c>
      <c r="C61" s="120">
        <v>641.74285399999997</v>
      </c>
      <c r="D61" s="120">
        <v>740.64670000000001</v>
      </c>
      <c r="E61" s="120">
        <v>836.38353600000005</v>
      </c>
      <c r="F61" s="115">
        <f t="shared" si="10"/>
        <v>0.83258025745591091</v>
      </c>
      <c r="G61" s="116">
        <f t="shared" si="7"/>
        <v>194.64068200000008</v>
      </c>
      <c r="H61" s="116">
        <f t="shared" si="8"/>
        <v>30.330011590592655</v>
      </c>
      <c r="I61" s="61"/>
      <c r="J61" s="120">
        <v>1292.2846010000001</v>
      </c>
      <c r="K61" s="120">
        <v>1577.0302360000001</v>
      </c>
      <c r="L61" s="59">
        <f t="shared" si="9"/>
        <v>0.74145226851141888</v>
      </c>
    </row>
    <row r="62" spans="1:12" x14ac:dyDescent="0.2">
      <c r="A62" s="56" t="s">
        <v>20</v>
      </c>
      <c r="B62" s="137" t="s">
        <v>159</v>
      </c>
      <c r="C62" s="120">
        <v>578.16364199999998</v>
      </c>
      <c r="D62" s="120">
        <v>583.80308600000001</v>
      </c>
      <c r="E62" s="120">
        <v>794.55461700000001</v>
      </c>
      <c r="F62" s="115">
        <f t="shared" si="10"/>
        <v>0.79094154668372452</v>
      </c>
      <c r="G62" s="116">
        <f t="shared" si="7"/>
        <v>216.39097500000003</v>
      </c>
      <c r="H62" s="116">
        <f t="shared" si="8"/>
        <v>37.427288622206376</v>
      </c>
      <c r="I62" s="61"/>
      <c r="J62" s="120">
        <v>1239.1207609999999</v>
      </c>
      <c r="K62" s="120">
        <v>1378.3577029999999</v>
      </c>
      <c r="L62" s="59">
        <f t="shared" si="9"/>
        <v>0.64804492797913504</v>
      </c>
    </row>
    <row r="63" spans="1:12" x14ac:dyDescent="0.2">
      <c r="A63" s="56" t="s">
        <v>21</v>
      </c>
      <c r="B63" s="137" t="s">
        <v>172</v>
      </c>
      <c r="C63" s="120">
        <v>316.98563100000001</v>
      </c>
      <c r="D63" s="120">
        <v>537.252658</v>
      </c>
      <c r="E63" s="120">
        <v>608.34745299999997</v>
      </c>
      <c r="F63" s="115">
        <f t="shared" si="10"/>
        <v>0.60558112067068182</v>
      </c>
      <c r="G63" s="116">
        <f t="shared" si="7"/>
        <v>291.36182199999996</v>
      </c>
      <c r="H63" s="116">
        <f t="shared" si="8"/>
        <v>91.916413081828281</v>
      </c>
      <c r="I63" s="61"/>
      <c r="J63" s="120">
        <v>647.53022599999997</v>
      </c>
      <c r="K63" s="120">
        <v>1145.600111</v>
      </c>
      <c r="L63" s="59">
        <f t="shared" si="9"/>
        <v>0.53861224833731292</v>
      </c>
    </row>
    <row r="64" spans="1:12" x14ac:dyDescent="0.2">
      <c r="A64" s="56" t="s">
        <v>22</v>
      </c>
      <c r="B64" s="137" t="s">
        <v>165</v>
      </c>
      <c r="C64" s="120">
        <v>202.887203</v>
      </c>
      <c r="D64" s="120">
        <v>446.63234</v>
      </c>
      <c r="E64" s="120">
        <v>420.19501400000001</v>
      </c>
      <c r="F64" s="115">
        <f t="shared" si="10"/>
        <v>0.41828426538732105</v>
      </c>
      <c r="G64" s="116">
        <f t="shared" si="7"/>
        <v>217.30781100000002</v>
      </c>
      <c r="H64" s="116">
        <f t="shared" si="8"/>
        <v>107.10769717693826</v>
      </c>
      <c r="I64" s="61"/>
      <c r="J64" s="120">
        <v>632.69001100000003</v>
      </c>
      <c r="K64" s="120">
        <v>866.82735400000001</v>
      </c>
      <c r="L64" s="59">
        <f t="shared" si="9"/>
        <v>0.40754520323036514</v>
      </c>
    </row>
    <row r="65" spans="1:12" x14ac:dyDescent="0.2">
      <c r="A65" s="56" t="s">
        <v>23</v>
      </c>
      <c r="B65" s="137" t="s">
        <v>171</v>
      </c>
      <c r="C65" s="120">
        <v>661.22836700000005</v>
      </c>
      <c r="D65" s="120">
        <v>565.01957000000004</v>
      </c>
      <c r="E65" s="120">
        <v>234.80090200000001</v>
      </c>
      <c r="F65" s="115">
        <f t="shared" si="10"/>
        <v>0.23373319419099622</v>
      </c>
      <c r="G65" s="116">
        <f t="shared" si="7"/>
        <v>-426.42746500000004</v>
      </c>
      <c r="H65" s="116">
        <f t="shared" si="8"/>
        <v>-64.49019526108745</v>
      </c>
      <c r="I65" s="61"/>
      <c r="J65" s="120">
        <v>1226.21108</v>
      </c>
      <c r="K65" s="120">
        <v>799.820472</v>
      </c>
      <c r="L65" s="59">
        <f t="shared" si="9"/>
        <v>0.37604142890147718</v>
      </c>
    </row>
    <row r="66" spans="1:12" x14ac:dyDescent="0.2">
      <c r="A66" s="56" t="s">
        <v>24</v>
      </c>
      <c r="B66" s="137" t="s">
        <v>180</v>
      </c>
      <c r="C66" s="120">
        <v>299.84190899999999</v>
      </c>
      <c r="D66" s="120">
        <v>428.94103200000001</v>
      </c>
      <c r="E66" s="120">
        <v>361.93879399999997</v>
      </c>
      <c r="F66" s="115">
        <f t="shared" si="10"/>
        <v>0.36029295331777289</v>
      </c>
      <c r="G66" s="116">
        <f t="shared" si="7"/>
        <v>62.096884999999986</v>
      </c>
      <c r="H66" s="116">
        <f t="shared" si="8"/>
        <v>20.709875149574234</v>
      </c>
      <c r="I66" s="61"/>
      <c r="J66" s="120">
        <v>300.62100099999998</v>
      </c>
      <c r="K66" s="120">
        <v>790.87982599999998</v>
      </c>
      <c r="L66" s="59">
        <f t="shared" si="9"/>
        <v>0.37183791897038565</v>
      </c>
    </row>
    <row r="67" spans="1:12" x14ac:dyDescent="0.2">
      <c r="A67" s="56" t="s">
        <v>25</v>
      </c>
      <c r="B67" s="137" t="s">
        <v>167</v>
      </c>
      <c r="C67" s="120">
        <v>256.06478700000002</v>
      </c>
      <c r="D67" s="120">
        <v>555.78628700000002</v>
      </c>
      <c r="E67" s="120">
        <v>192.13907699999999</v>
      </c>
      <c r="F67" s="115">
        <f t="shared" si="10"/>
        <v>0.19126536488398913</v>
      </c>
      <c r="G67" s="116">
        <f t="shared" si="7"/>
        <v>-63.925710000000038</v>
      </c>
      <c r="H67" s="116">
        <f t="shared" si="8"/>
        <v>-24.964662556277226</v>
      </c>
      <c r="I67" s="61"/>
      <c r="J67" s="120">
        <v>638.94012799999996</v>
      </c>
      <c r="K67" s="120">
        <v>747.92536399999995</v>
      </c>
      <c r="L67" s="59">
        <f t="shared" si="9"/>
        <v>0.35164256534586102</v>
      </c>
    </row>
    <row r="68" spans="1:12" x14ac:dyDescent="0.2">
      <c r="A68" s="56" t="s">
        <v>26</v>
      </c>
      <c r="B68" s="137" t="s">
        <v>160</v>
      </c>
      <c r="C68" s="120">
        <v>353.43511599999999</v>
      </c>
      <c r="D68" s="120">
        <v>345.13314100000002</v>
      </c>
      <c r="E68" s="120">
        <v>397.77621399999998</v>
      </c>
      <c r="F68" s="115">
        <f t="shared" si="10"/>
        <v>0.39596741017383852</v>
      </c>
      <c r="G68" s="116">
        <f t="shared" si="7"/>
        <v>44.341097999999988</v>
      </c>
      <c r="H68" s="116">
        <f t="shared" si="8"/>
        <v>12.545753376696158</v>
      </c>
      <c r="I68" s="61"/>
      <c r="J68" s="120">
        <v>781.65573900000004</v>
      </c>
      <c r="K68" s="120">
        <v>742.90935500000001</v>
      </c>
      <c r="L68" s="59">
        <f t="shared" si="9"/>
        <v>0.34928425212711328</v>
      </c>
    </row>
    <row r="69" spans="1:12" x14ac:dyDescent="0.2">
      <c r="A69" s="56" t="s">
        <v>27</v>
      </c>
      <c r="B69" s="137" t="s">
        <v>166</v>
      </c>
      <c r="C69" s="120">
        <v>79.999266000000006</v>
      </c>
      <c r="D69" s="120">
        <v>431.27661799999998</v>
      </c>
      <c r="E69" s="120">
        <v>277.39412900000002</v>
      </c>
      <c r="F69" s="115">
        <f t="shared" si="10"/>
        <v>0.2761327374330072</v>
      </c>
      <c r="G69" s="116">
        <f t="shared" si="7"/>
        <v>197.39486300000002</v>
      </c>
      <c r="H69" s="116">
        <f t="shared" si="8"/>
        <v>246.74584264310627</v>
      </c>
      <c r="I69" s="61"/>
      <c r="J69" s="120">
        <v>180.413454</v>
      </c>
      <c r="K69" s="120">
        <v>708.67074700000001</v>
      </c>
      <c r="L69" s="59">
        <f t="shared" si="9"/>
        <v>0.33318672083521916</v>
      </c>
    </row>
    <row r="70" spans="1:12" x14ac:dyDescent="0.2">
      <c r="A70" s="56" t="s">
        <v>28</v>
      </c>
      <c r="B70" s="137" t="s">
        <v>155</v>
      </c>
      <c r="C70" s="120">
        <v>209.36874599999999</v>
      </c>
      <c r="D70" s="120">
        <v>244.58576099999999</v>
      </c>
      <c r="E70" s="120">
        <v>378.78953000000001</v>
      </c>
      <c r="F70" s="115">
        <f t="shared" si="10"/>
        <v>0.37706706413336599</v>
      </c>
      <c r="G70" s="116">
        <f t="shared" si="7"/>
        <v>169.42078400000003</v>
      </c>
      <c r="H70" s="116">
        <f t="shared" si="8"/>
        <v>80.919806435675</v>
      </c>
      <c r="I70" s="61"/>
      <c r="J70" s="120">
        <v>413.74222600000002</v>
      </c>
      <c r="K70" s="120">
        <v>623.37529099999995</v>
      </c>
      <c r="L70" s="59">
        <f t="shared" si="9"/>
        <v>0.29308444004108225</v>
      </c>
    </row>
    <row r="71" spans="1:12" x14ac:dyDescent="0.2">
      <c r="A71" s="56" t="s">
        <v>29</v>
      </c>
      <c r="B71" s="137" t="s">
        <v>179</v>
      </c>
      <c r="C71" s="120">
        <v>47.996028000000003</v>
      </c>
      <c r="D71" s="120">
        <v>460.08528100000001</v>
      </c>
      <c r="E71" s="120">
        <v>138.558267</v>
      </c>
      <c r="F71" s="115">
        <f t="shared" si="10"/>
        <v>0.13792820236899644</v>
      </c>
      <c r="G71" s="116">
        <f t="shared" si="7"/>
        <v>90.562239000000005</v>
      </c>
      <c r="H71" s="116">
        <f t="shared" si="8"/>
        <v>188.68694509470657</v>
      </c>
      <c r="I71" s="61"/>
      <c r="J71" s="120">
        <v>74.012576999999993</v>
      </c>
      <c r="K71" s="120">
        <v>598.64354800000001</v>
      </c>
      <c r="L71" s="59">
        <f t="shared" si="9"/>
        <v>0.28145663067320192</v>
      </c>
    </row>
    <row r="72" spans="1:12" x14ac:dyDescent="0.2">
      <c r="A72" s="56" t="s">
        <v>30</v>
      </c>
      <c r="B72" s="137" t="s">
        <v>173</v>
      </c>
      <c r="C72" s="120">
        <v>476.97674499999999</v>
      </c>
      <c r="D72" s="120">
        <v>190.49600899999999</v>
      </c>
      <c r="E72" s="120">
        <v>317.915165</v>
      </c>
      <c r="F72" s="115">
        <f t="shared" si="10"/>
        <v>0.31646951252856603</v>
      </c>
      <c r="G72" s="116">
        <f t="shared" si="7"/>
        <v>-159.06157999999999</v>
      </c>
      <c r="H72" s="116">
        <f t="shared" si="8"/>
        <v>-33.347868982585304</v>
      </c>
      <c r="I72" s="61"/>
      <c r="J72" s="120">
        <v>730.23118899999997</v>
      </c>
      <c r="K72" s="120">
        <v>508.41117400000002</v>
      </c>
      <c r="L72" s="59">
        <f t="shared" si="9"/>
        <v>0.23903322187086698</v>
      </c>
    </row>
    <row r="73" spans="1:12" x14ac:dyDescent="0.2">
      <c r="A73" s="50"/>
      <c r="B73" s="63" t="s">
        <v>174</v>
      </c>
      <c r="C73" s="64">
        <f>SUM(C43:C72)</f>
        <v>89923.852770999976</v>
      </c>
      <c r="D73" s="64">
        <f>SUM(D43:D72)</f>
        <v>108612.42838000001</v>
      </c>
      <c r="E73" s="64">
        <f>SUM(E43:E72)</f>
        <v>96799.603348999939</v>
      </c>
      <c r="F73" s="118">
        <f t="shared" si="10"/>
        <v>96.359427474359578</v>
      </c>
      <c r="G73" s="118">
        <f t="shared" si="7"/>
        <v>6875.7505779999628</v>
      </c>
      <c r="H73" s="118">
        <f>(G73/C73)*100</f>
        <v>7.6461921571685156</v>
      </c>
      <c r="I73" s="67"/>
      <c r="J73" s="64">
        <f>SUM(J43:J72)</f>
        <v>180874.13025999998</v>
      </c>
      <c r="K73" s="64">
        <f>SUM(K43:K72)</f>
        <v>205412.03172899998</v>
      </c>
      <c r="L73" s="118">
        <f t="shared" ref="L73:L75" si="11">K73/K$75*100</f>
        <v>96.575965018470683</v>
      </c>
    </row>
    <row r="74" spans="1:12" x14ac:dyDescent="0.2">
      <c r="A74" s="50"/>
      <c r="B74" s="63" t="s">
        <v>175</v>
      </c>
      <c r="C74" s="64">
        <f>C75-C73</f>
        <v>2776.0437640000309</v>
      </c>
      <c r="D74" s="64">
        <f>D75-D73</f>
        <v>3625.5406199999852</v>
      </c>
      <c r="E74" s="64">
        <f>E75-E73</f>
        <v>3657.202888000058</v>
      </c>
      <c r="F74" s="118">
        <f t="shared" si="10"/>
        <v>3.6405725256404247</v>
      </c>
      <c r="G74" s="118">
        <f>E74-C74</f>
        <v>881.15912400002708</v>
      </c>
      <c r="H74" s="118">
        <f>(G74/C74)*100</f>
        <v>31.741542962217412</v>
      </c>
      <c r="I74" s="67"/>
      <c r="J74" s="64">
        <f>J75-J73</f>
        <v>6350.4866560000228</v>
      </c>
      <c r="K74" s="64">
        <f>K75-K73</f>
        <v>7282.7435080000141</v>
      </c>
      <c r="L74" s="118">
        <f t="shared" si="11"/>
        <v>3.4240349815293074</v>
      </c>
    </row>
    <row r="75" spans="1:12" x14ac:dyDescent="0.2">
      <c r="A75" s="50"/>
      <c r="B75" s="63" t="s">
        <v>49</v>
      </c>
      <c r="C75" s="64">
        <v>92699.896535000007</v>
      </c>
      <c r="D75" s="64">
        <v>112237.969</v>
      </c>
      <c r="E75" s="64">
        <v>100456.806237</v>
      </c>
      <c r="F75" s="65">
        <v>100</v>
      </c>
      <c r="G75" s="118">
        <f t="shared" ref="G75" si="12">E75-C75</f>
        <v>7756.9097019999899</v>
      </c>
      <c r="H75" s="118">
        <f t="shared" ref="H75" si="13">(G75/C75)*100</f>
        <v>8.3677652208287761</v>
      </c>
      <c r="I75" s="67"/>
      <c r="J75" s="64">
        <v>187224.616916</v>
      </c>
      <c r="K75" s="64">
        <v>212694.77523699999</v>
      </c>
      <c r="L75" s="118">
        <f t="shared" si="11"/>
        <v>100</v>
      </c>
    </row>
  </sheetData>
  <mergeCells count="6">
    <mergeCell ref="J3:L3"/>
    <mergeCell ref="C3:E3"/>
    <mergeCell ref="G3:H3"/>
    <mergeCell ref="J41:L41"/>
    <mergeCell ref="C41:E41"/>
    <mergeCell ref="G41:H4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48"/>
  <sheetViews>
    <sheetView view="pageBreakPreview" zoomScale="120" zoomScaleNormal="100" zoomScaleSheetLayoutView="120" workbookViewId="0">
      <pane xSplit="1" ySplit="4" topLeftCell="B5" activePane="bottomRight" state="frozen"/>
      <selection activeCell="N37" sqref="N37"/>
      <selection pane="topRight" activeCell="N37" sqref="N37"/>
      <selection pane="bottomLeft" activeCell="N37" sqref="N37"/>
      <selection pane="bottomRight" activeCell="N8" sqref="N8"/>
    </sheetView>
  </sheetViews>
  <sheetFormatPr defaultColWidth="9.140625" defaultRowHeight="12.75" x14ac:dyDescent="0.2"/>
  <cols>
    <col min="1" max="1" width="1.42578125" style="12" customWidth="1"/>
    <col min="2" max="2" width="39.7109375" style="32" customWidth="1"/>
    <col min="3" max="4" width="8.5703125" style="12" customWidth="1"/>
    <col min="5" max="5" width="8.7109375" style="12" customWidth="1"/>
    <col min="6" max="6" width="10.5703125" style="12" customWidth="1"/>
    <col min="7" max="7" width="11.28515625" style="12" customWidth="1"/>
    <col min="8" max="8" width="8" style="12" customWidth="1"/>
    <col min="9" max="9" width="0.85546875" style="12" customWidth="1"/>
    <col min="10" max="11" width="10" style="12" customWidth="1"/>
    <col min="12" max="12" width="10.42578125" style="12" customWidth="1"/>
    <col min="13" max="13" width="9.140625" style="12"/>
    <col min="14" max="14" width="15.42578125" style="12" customWidth="1"/>
    <col min="15" max="15" width="33.140625" style="12" customWidth="1"/>
    <col min="16" max="16" width="39.5703125" style="12" customWidth="1"/>
    <col min="17" max="16384" width="9.140625" style="12"/>
  </cols>
  <sheetData>
    <row r="1" spans="1:15" x14ac:dyDescent="0.2">
      <c r="A1" s="4" t="s">
        <v>115</v>
      </c>
    </row>
    <row r="3" spans="1:15" s="27" customFormat="1" ht="12" x14ac:dyDescent="0.2">
      <c r="A3" s="33"/>
      <c r="B3" s="34"/>
      <c r="C3" s="140" t="s">
        <v>99</v>
      </c>
      <c r="D3" s="140"/>
      <c r="E3" s="140"/>
      <c r="F3" s="19"/>
      <c r="G3" s="141" t="s">
        <v>42</v>
      </c>
      <c r="H3" s="141"/>
      <c r="I3" s="20"/>
      <c r="J3" s="140" t="s">
        <v>99</v>
      </c>
      <c r="K3" s="140"/>
      <c r="L3" s="140"/>
    </row>
    <row r="4" spans="1:15" ht="36" x14ac:dyDescent="0.2">
      <c r="A4" s="33"/>
      <c r="B4" s="21" t="s">
        <v>120</v>
      </c>
      <c r="C4" s="22" t="s">
        <v>185</v>
      </c>
      <c r="D4" s="22" t="s">
        <v>177</v>
      </c>
      <c r="E4" s="22" t="s">
        <v>186</v>
      </c>
      <c r="F4" s="23" t="s">
        <v>98</v>
      </c>
      <c r="G4" s="24" t="s">
        <v>99</v>
      </c>
      <c r="H4" s="25" t="s">
        <v>0</v>
      </c>
      <c r="I4" s="25"/>
      <c r="J4" s="22" t="s">
        <v>187</v>
      </c>
      <c r="K4" s="22" t="s">
        <v>188</v>
      </c>
      <c r="L4" s="23" t="s">
        <v>98</v>
      </c>
    </row>
    <row r="5" spans="1:15" s="13" customFormat="1" x14ac:dyDescent="0.2">
      <c r="A5" s="68" t="s">
        <v>69</v>
      </c>
      <c r="B5" s="69"/>
      <c r="C5" s="70">
        <f>SUM(C6:C24)</f>
        <v>95400.174140999938</v>
      </c>
      <c r="D5" s="70">
        <f t="shared" ref="D5:E5" si="0">SUM(D6:D24)</f>
        <v>103662.12054700007</v>
      </c>
      <c r="E5" s="70">
        <f t="shared" si="0"/>
        <v>93084.99846199996</v>
      </c>
      <c r="F5" s="71">
        <f>E5/$E$46*100</f>
        <v>83.612520860725283</v>
      </c>
      <c r="G5" s="72">
        <f>E5-C5</f>
        <v>-2315.1756789999781</v>
      </c>
      <c r="H5" s="72">
        <f>(G5/C5)*100</f>
        <v>-2.4268044580067385</v>
      </c>
      <c r="I5" s="70"/>
      <c r="J5" s="70">
        <f>SUM(J6:J24)</f>
        <v>190203.63839100001</v>
      </c>
      <c r="K5" s="70">
        <f>SUM(K6:K24)</f>
        <v>196747.1190090001</v>
      </c>
      <c r="L5" s="73">
        <f>K5/$K$46*100</f>
        <v>84.173670877555793</v>
      </c>
    </row>
    <row r="6" spans="1:15" x14ac:dyDescent="0.2">
      <c r="A6" s="27"/>
      <c r="B6" s="79" t="s">
        <v>51</v>
      </c>
      <c r="C6" s="120">
        <v>44323.739525999939</v>
      </c>
      <c r="D6" s="120">
        <v>44022.955730000067</v>
      </c>
      <c r="E6" s="120">
        <v>39967.201307999952</v>
      </c>
      <c r="F6" s="115">
        <f>E6/$E$5*100</f>
        <v>42.936243184572589</v>
      </c>
      <c r="G6" s="88">
        <f>E6-C6</f>
        <v>-4356.538217999987</v>
      </c>
      <c r="H6" s="117">
        <f>(G6/C6)*100</f>
        <v>-9.8289049267706243</v>
      </c>
      <c r="I6" s="61"/>
      <c r="J6" s="120">
        <v>91386.158796000003</v>
      </c>
      <c r="K6" s="120">
        <v>83990.157038000092</v>
      </c>
      <c r="L6" s="59">
        <f>K6/$K$5*100</f>
        <v>42.689396145189804</v>
      </c>
      <c r="O6" s="13"/>
    </row>
    <row r="7" spans="1:15" x14ac:dyDescent="0.2">
      <c r="A7" s="27"/>
      <c r="B7" s="79" t="s">
        <v>52</v>
      </c>
      <c r="C7" s="120">
        <v>12259.751461000005</v>
      </c>
      <c r="D7" s="120">
        <v>14806.263046999997</v>
      </c>
      <c r="E7" s="120">
        <v>10540.576825999999</v>
      </c>
      <c r="F7" s="115">
        <f t="shared" ref="F7:F23" si="1">E7/$E$5*100</f>
        <v>11.323604232859253</v>
      </c>
      <c r="G7" s="88">
        <f t="shared" ref="G7:G23" si="2">E7-C7</f>
        <v>-1719.1746350000067</v>
      </c>
      <c r="H7" s="117">
        <f t="shared" ref="H7:H23" si="3">(G7/C7)*100</f>
        <v>-14.022915884297843</v>
      </c>
      <c r="I7" s="61"/>
      <c r="J7" s="120">
        <v>24180.82772999999</v>
      </c>
      <c r="K7" s="120">
        <v>25346.839873000015</v>
      </c>
      <c r="L7" s="59">
        <f t="shared" ref="L7:L23" si="4">K7/$K$5*100</f>
        <v>12.882953509393211</v>
      </c>
    </row>
    <row r="8" spans="1:15" x14ac:dyDescent="0.2">
      <c r="A8" s="27"/>
      <c r="B8" s="79" t="s">
        <v>53</v>
      </c>
      <c r="C8" s="120">
        <v>6158.1100380000034</v>
      </c>
      <c r="D8" s="120">
        <v>6033.625373999992</v>
      </c>
      <c r="E8" s="120">
        <v>5806.3592410000047</v>
      </c>
      <c r="F8" s="115">
        <f t="shared" si="1"/>
        <v>6.2376960164750193</v>
      </c>
      <c r="G8" s="88">
        <f t="shared" si="2"/>
        <v>-351.75079699999878</v>
      </c>
      <c r="H8" s="117">
        <f t="shared" si="3"/>
        <v>-5.7119927190232289</v>
      </c>
      <c r="I8" s="61"/>
      <c r="J8" s="120">
        <v>11938.295828999995</v>
      </c>
      <c r="K8" s="120">
        <v>11839.984614999998</v>
      </c>
      <c r="L8" s="59">
        <f t="shared" si="4"/>
        <v>6.0178693719313792</v>
      </c>
    </row>
    <row r="9" spans="1:15" x14ac:dyDescent="0.2">
      <c r="A9" s="27"/>
      <c r="B9" s="79" t="s">
        <v>54</v>
      </c>
      <c r="C9" s="120">
        <v>4251.4165250000005</v>
      </c>
      <c r="D9" s="120">
        <v>5491.4664369999973</v>
      </c>
      <c r="E9" s="120">
        <v>5256.0036309999987</v>
      </c>
      <c r="F9" s="115">
        <f t="shared" si="1"/>
        <v>5.6464561614035524</v>
      </c>
      <c r="G9" s="88">
        <f t="shared" si="2"/>
        <v>1004.5871059999981</v>
      </c>
      <c r="H9" s="117">
        <f t="shared" si="3"/>
        <v>23.629467968914149</v>
      </c>
      <c r="I9" s="61"/>
      <c r="J9" s="120">
        <v>8305.2155739999998</v>
      </c>
      <c r="K9" s="120">
        <v>10747.470067999999</v>
      </c>
      <c r="L9" s="59">
        <f t="shared" si="4"/>
        <v>5.4625806579197533</v>
      </c>
    </row>
    <row r="10" spans="1:15" x14ac:dyDescent="0.2">
      <c r="A10" s="27"/>
      <c r="B10" s="79" t="s">
        <v>55</v>
      </c>
      <c r="C10" s="120">
        <v>4721.5241359999991</v>
      </c>
      <c r="D10" s="120">
        <v>4970.3066910000016</v>
      </c>
      <c r="E10" s="120">
        <v>4691.2587560000011</v>
      </c>
      <c r="F10" s="115">
        <f t="shared" si="1"/>
        <v>5.0397581065816004</v>
      </c>
      <c r="G10" s="88">
        <f t="shared" si="2"/>
        <v>-30.265379999998004</v>
      </c>
      <c r="H10" s="117">
        <f t="shared" si="3"/>
        <v>-0.64100868974140957</v>
      </c>
      <c r="I10" s="61"/>
      <c r="J10" s="120">
        <v>8510.1258320000143</v>
      </c>
      <c r="K10" s="120">
        <v>9661.5654469999972</v>
      </c>
      <c r="L10" s="59">
        <f t="shared" si="4"/>
        <v>4.9106515488839424</v>
      </c>
    </row>
    <row r="11" spans="1:15" x14ac:dyDescent="0.2">
      <c r="A11" s="27"/>
      <c r="B11" s="79" t="s">
        <v>123</v>
      </c>
      <c r="C11" s="120">
        <v>4010.8926119999992</v>
      </c>
      <c r="D11" s="120">
        <v>4897.7700669999977</v>
      </c>
      <c r="E11" s="120">
        <v>4159.1196979999986</v>
      </c>
      <c r="F11" s="115">
        <f t="shared" si="1"/>
        <v>4.4680880557761125</v>
      </c>
      <c r="G11" s="88">
        <f t="shared" si="2"/>
        <v>148.22708599999942</v>
      </c>
      <c r="H11" s="117">
        <f t="shared" si="3"/>
        <v>3.6956134292034108</v>
      </c>
      <c r="I11" s="61"/>
      <c r="J11" s="120">
        <v>8013.9068970000044</v>
      </c>
      <c r="K11" s="120">
        <v>9056.8897650000017</v>
      </c>
      <c r="L11" s="59">
        <f t="shared" si="4"/>
        <v>4.6033150628171073</v>
      </c>
    </row>
    <row r="12" spans="1:15" x14ac:dyDescent="0.2">
      <c r="A12" s="27"/>
      <c r="B12" s="79" t="s">
        <v>125</v>
      </c>
      <c r="C12" s="120">
        <v>2144.8367039999989</v>
      </c>
      <c r="D12" s="120">
        <v>3476.476463</v>
      </c>
      <c r="E12" s="120">
        <v>3267.2527079999991</v>
      </c>
      <c r="F12" s="115">
        <f t="shared" si="1"/>
        <v>3.5099669785500267</v>
      </c>
      <c r="G12" s="88">
        <f t="shared" si="2"/>
        <v>1122.4160040000002</v>
      </c>
      <c r="H12" s="117">
        <f t="shared" si="3"/>
        <v>52.331070328419784</v>
      </c>
      <c r="I12" s="61"/>
      <c r="J12" s="120">
        <v>4185.1912819999998</v>
      </c>
      <c r="K12" s="120">
        <v>6743.729170999999</v>
      </c>
      <c r="L12" s="59">
        <f t="shared" si="4"/>
        <v>3.4276126659275303</v>
      </c>
    </row>
    <row r="13" spans="1:15" ht="12.75" customHeight="1" x14ac:dyDescent="0.2">
      <c r="A13" s="27"/>
      <c r="B13" s="79" t="s">
        <v>124</v>
      </c>
      <c r="C13" s="120">
        <v>2646.6772149999997</v>
      </c>
      <c r="D13" s="120">
        <v>2878.3125850000019</v>
      </c>
      <c r="E13" s="120">
        <v>2766.2894899999992</v>
      </c>
      <c r="F13" s="115">
        <f t="shared" si="1"/>
        <v>2.9717887261171092</v>
      </c>
      <c r="G13" s="88">
        <f t="shared" si="2"/>
        <v>119.6122749999995</v>
      </c>
      <c r="H13" s="117">
        <f t="shared" si="3"/>
        <v>4.5193374666959345</v>
      </c>
      <c r="I13" s="77"/>
      <c r="J13" s="120">
        <v>5106.1351199999999</v>
      </c>
      <c r="K13" s="120">
        <v>5644.6020750000016</v>
      </c>
      <c r="L13" s="59">
        <f t="shared" si="4"/>
        <v>2.8689630137566549</v>
      </c>
    </row>
    <row r="14" spans="1:15" x14ac:dyDescent="0.2">
      <c r="A14" s="27"/>
      <c r="B14" s="79" t="s">
        <v>126</v>
      </c>
      <c r="C14" s="120">
        <v>2290.8329379999977</v>
      </c>
      <c r="D14" s="120">
        <v>2623.0864119999978</v>
      </c>
      <c r="E14" s="120">
        <v>2530.5077050000018</v>
      </c>
      <c r="F14" s="115">
        <f t="shared" si="1"/>
        <v>2.7184914291350926</v>
      </c>
      <c r="G14" s="88">
        <f t="shared" si="2"/>
        <v>239.67476700000407</v>
      </c>
      <c r="H14" s="117">
        <f t="shared" si="3"/>
        <v>10.462341579969211</v>
      </c>
      <c r="I14" s="61"/>
      <c r="J14" s="120">
        <v>4237.2383369999998</v>
      </c>
      <c r="K14" s="120">
        <v>5153.5941170000042</v>
      </c>
      <c r="L14" s="59">
        <f t="shared" si="4"/>
        <v>2.6194000415143339</v>
      </c>
    </row>
    <row r="15" spans="1:15" x14ac:dyDescent="0.2">
      <c r="A15" s="27"/>
      <c r="B15" s="79" t="s">
        <v>56</v>
      </c>
      <c r="C15" s="120">
        <v>1757.4756759999989</v>
      </c>
      <c r="D15" s="120">
        <v>1893.750892</v>
      </c>
      <c r="E15" s="120">
        <v>1902.1619180000014</v>
      </c>
      <c r="F15" s="115">
        <f t="shared" si="1"/>
        <v>2.0434677439206488</v>
      </c>
      <c r="G15" s="88">
        <f t="shared" si="2"/>
        <v>144.68624200000249</v>
      </c>
      <c r="H15" s="117">
        <f t="shared" si="3"/>
        <v>8.2326170413525865</v>
      </c>
      <c r="I15" s="61"/>
      <c r="J15" s="120">
        <v>3389.2465410000013</v>
      </c>
      <c r="K15" s="120">
        <v>3795.9128099999989</v>
      </c>
      <c r="L15" s="59">
        <f t="shared" si="4"/>
        <v>1.9293359054606318</v>
      </c>
    </row>
    <row r="16" spans="1:15" x14ac:dyDescent="0.2">
      <c r="A16" s="27"/>
      <c r="B16" s="79" t="s">
        <v>57</v>
      </c>
      <c r="C16" s="120">
        <v>1275.7515629999998</v>
      </c>
      <c r="D16" s="120">
        <v>1422.7068669999996</v>
      </c>
      <c r="E16" s="120">
        <v>1353.8862509999999</v>
      </c>
      <c r="F16" s="115">
        <f t="shared" si="1"/>
        <v>1.4544623444911977</v>
      </c>
      <c r="G16" s="88">
        <f t="shared" si="2"/>
        <v>78.134688000000097</v>
      </c>
      <c r="H16" s="117">
        <f t="shared" si="3"/>
        <v>6.1246006092488798</v>
      </c>
      <c r="I16" s="61"/>
      <c r="J16" s="120">
        <v>2432.1389210000007</v>
      </c>
      <c r="K16" s="120">
        <v>2776.5931180000021</v>
      </c>
      <c r="L16" s="59">
        <f t="shared" si="4"/>
        <v>1.411249695540898</v>
      </c>
    </row>
    <row r="17" spans="1:16" x14ac:dyDescent="0.2">
      <c r="A17" s="27"/>
      <c r="B17" s="79" t="s">
        <v>127</v>
      </c>
      <c r="C17" s="120">
        <v>1288.9220740000007</v>
      </c>
      <c r="D17" s="120">
        <v>1342.1768230000005</v>
      </c>
      <c r="E17" s="120">
        <v>1303.2553150000008</v>
      </c>
      <c r="F17" s="115">
        <f t="shared" si="1"/>
        <v>1.4000701901843271</v>
      </c>
      <c r="G17" s="88">
        <f t="shared" si="2"/>
        <v>14.333241000000044</v>
      </c>
      <c r="H17" s="117">
        <f t="shared" si="3"/>
        <v>1.1120331701294175</v>
      </c>
      <c r="I17" s="61"/>
      <c r="J17" s="120">
        <v>2471.5001379999994</v>
      </c>
      <c r="K17" s="120">
        <v>2645.4321379999992</v>
      </c>
      <c r="L17" s="59">
        <f t="shared" si="4"/>
        <v>1.3445849430095012</v>
      </c>
    </row>
    <row r="18" spans="1:16" x14ac:dyDescent="0.2">
      <c r="A18" s="27"/>
      <c r="B18" s="79" t="s">
        <v>128</v>
      </c>
      <c r="C18" s="120">
        <v>1215.3801960000003</v>
      </c>
      <c r="D18" s="120">
        <v>1367.5581419999999</v>
      </c>
      <c r="E18" s="120">
        <v>1267.8878790000001</v>
      </c>
      <c r="F18" s="115">
        <f t="shared" si="1"/>
        <v>1.3620754148882424</v>
      </c>
      <c r="G18" s="88">
        <f t="shared" si="2"/>
        <v>52.507682999999815</v>
      </c>
      <c r="H18" s="117">
        <f t="shared" si="3"/>
        <v>4.3202681081039929</v>
      </c>
      <c r="I18" s="61"/>
      <c r="J18" s="120">
        <v>2347.0514080000021</v>
      </c>
      <c r="K18" s="120">
        <v>2635.4460209999993</v>
      </c>
      <c r="L18" s="59">
        <f t="shared" si="4"/>
        <v>1.339509332728497</v>
      </c>
    </row>
    <row r="19" spans="1:16" x14ac:dyDescent="0.2">
      <c r="A19" s="74"/>
      <c r="B19" s="79" t="s">
        <v>58</v>
      </c>
      <c r="C19" s="120">
        <v>1079.0307870000004</v>
      </c>
      <c r="D19" s="120">
        <v>1404.8511570000007</v>
      </c>
      <c r="E19" s="120">
        <v>1090.9512599999991</v>
      </c>
      <c r="F19" s="115">
        <f t="shared" si="1"/>
        <v>1.1719947123868275</v>
      </c>
      <c r="G19" s="88">
        <f t="shared" si="2"/>
        <v>11.920472999998765</v>
      </c>
      <c r="H19" s="117">
        <f t="shared" si="3"/>
        <v>1.104738914182507</v>
      </c>
      <c r="I19" s="61"/>
      <c r="J19" s="120">
        <v>2141.8348209999999</v>
      </c>
      <c r="K19" s="120">
        <v>2495.8024169999981</v>
      </c>
      <c r="L19" s="59">
        <f t="shared" si="4"/>
        <v>1.2685331452735675</v>
      </c>
    </row>
    <row r="20" spans="1:16" x14ac:dyDescent="0.2">
      <c r="A20" s="27"/>
      <c r="B20" s="79" t="s">
        <v>130</v>
      </c>
      <c r="C20" s="120">
        <v>805.75907300000017</v>
      </c>
      <c r="D20" s="120">
        <v>1110.9348120000002</v>
      </c>
      <c r="E20" s="120">
        <v>1161.7651009999993</v>
      </c>
      <c r="F20" s="115">
        <f t="shared" si="1"/>
        <v>1.2480690983459231</v>
      </c>
      <c r="G20" s="88">
        <f t="shared" si="2"/>
        <v>356.00602799999911</v>
      </c>
      <c r="H20" s="117">
        <f t="shared" si="3"/>
        <v>44.182689333490018</v>
      </c>
      <c r="I20" s="61"/>
      <c r="J20" s="120">
        <v>1560.090987</v>
      </c>
      <c r="K20" s="120">
        <v>2272.6999130000013</v>
      </c>
      <c r="L20" s="59">
        <f t="shared" si="4"/>
        <v>1.1551375819109391</v>
      </c>
    </row>
    <row r="21" spans="1:16" x14ac:dyDescent="0.2">
      <c r="A21" s="27"/>
      <c r="B21" s="79" t="s">
        <v>129</v>
      </c>
      <c r="C21" s="120">
        <v>987.3993909999997</v>
      </c>
      <c r="D21" s="120">
        <v>1073.0379900000005</v>
      </c>
      <c r="E21" s="120">
        <v>951.19969500000036</v>
      </c>
      <c r="F21" s="115">
        <f t="shared" si="1"/>
        <v>1.0218614284967822</v>
      </c>
      <c r="G21" s="88">
        <f t="shared" si="2"/>
        <v>-36.199695999999335</v>
      </c>
      <c r="H21" s="117">
        <f t="shared" si="3"/>
        <v>-3.6661655182243624</v>
      </c>
      <c r="I21" s="61"/>
      <c r="J21" s="120">
        <v>1820.9679060000012</v>
      </c>
      <c r="K21" s="120">
        <v>2024.2376850000001</v>
      </c>
      <c r="L21" s="59">
        <f t="shared" si="4"/>
        <v>1.0288525164667861</v>
      </c>
    </row>
    <row r="22" spans="1:16" x14ac:dyDescent="0.2">
      <c r="A22" s="27"/>
      <c r="B22" s="79" t="s">
        <v>59</v>
      </c>
      <c r="C22" s="120">
        <v>570.58409699999982</v>
      </c>
      <c r="D22" s="120">
        <v>680.81429799999978</v>
      </c>
      <c r="E22" s="120">
        <v>609.28878199999997</v>
      </c>
      <c r="F22" s="115">
        <f t="shared" si="1"/>
        <v>0.65455099325024924</v>
      </c>
      <c r="G22" s="88">
        <f t="shared" si="2"/>
        <v>38.704685000000154</v>
      </c>
      <c r="H22" s="117">
        <f t="shared" si="3"/>
        <v>6.7833445067082137</v>
      </c>
      <c r="I22" s="61"/>
      <c r="J22" s="120">
        <v>1047.3385630000002</v>
      </c>
      <c r="K22" s="120">
        <v>1290.1030800000005</v>
      </c>
      <c r="L22" s="59">
        <f t="shared" si="4"/>
        <v>0.6557163766860471</v>
      </c>
    </row>
    <row r="23" spans="1:16" x14ac:dyDescent="0.2">
      <c r="A23" s="27"/>
      <c r="B23" s="79" t="s">
        <v>131</v>
      </c>
      <c r="C23" s="120">
        <v>222.25817699999999</v>
      </c>
      <c r="D23" s="120">
        <v>297.16428499999995</v>
      </c>
      <c r="E23" s="120">
        <v>236.18301100000016</v>
      </c>
      <c r="F23" s="115">
        <f t="shared" si="1"/>
        <v>0.2537283288417489</v>
      </c>
      <c r="G23" s="88">
        <f t="shared" si="2"/>
        <v>13.924834000000175</v>
      </c>
      <c r="H23" s="117">
        <f t="shared" si="3"/>
        <v>6.2651616187782269</v>
      </c>
      <c r="I23" s="61"/>
      <c r="J23" s="120">
        <v>460.51569500000016</v>
      </c>
      <c r="K23" s="120">
        <v>533.34729600000003</v>
      </c>
      <c r="L23" s="59">
        <f t="shared" si="4"/>
        <v>0.27108264592967296</v>
      </c>
    </row>
    <row r="24" spans="1:16" x14ac:dyDescent="0.2">
      <c r="A24" s="27"/>
      <c r="B24" s="79" t="s">
        <v>132</v>
      </c>
      <c r="C24" s="120">
        <v>3389.831952000005</v>
      </c>
      <c r="D24" s="120">
        <v>3868.8624750000004</v>
      </c>
      <c r="E24" s="120">
        <v>4223.8498869999994</v>
      </c>
      <c r="F24" s="115">
        <f>E24/$E$5*100</f>
        <v>4.5376268537236957</v>
      </c>
      <c r="G24" s="88">
        <f>E24-C24</f>
        <v>834.0179349999944</v>
      </c>
      <c r="H24" s="117">
        <f>(G24/C24)*100</f>
        <v>24.603518605337435</v>
      </c>
      <c r="I24" s="61"/>
      <c r="J24" s="127">
        <v>6669.8580140000058</v>
      </c>
      <c r="K24" s="127">
        <v>8092.7123619999957</v>
      </c>
      <c r="L24" s="115">
        <f>K24/$K$5*100</f>
        <v>4.1132558396597396</v>
      </c>
    </row>
    <row r="25" spans="1:16" ht="9.9499999999999993" customHeight="1" x14ac:dyDescent="0.2">
      <c r="A25" s="27"/>
      <c r="B25" s="78"/>
      <c r="C25" s="58"/>
      <c r="D25" s="58"/>
      <c r="E25" s="58"/>
      <c r="F25" s="59"/>
      <c r="G25" s="60"/>
      <c r="H25" s="61"/>
      <c r="I25" s="61"/>
      <c r="J25" s="58"/>
      <c r="K25" s="58"/>
      <c r="L25" s="59"/>
    </row>
    <row r="26" spans="1:16" s="13" customFormat="1" x14ac:dyDescent="0.2">
      <c r="A26" s="70" t="s">
        <v>68</v>
      </c>
      <c r="B26" s="69"/>
      <c r="C26" s="70">
        <f>SUM(C27:C33)</f>
        <v>7153.9869469999985</v>
      </c>
      <c r="D26" s="70">
        <f t="shared" ref="D26:E26" si="5">SUM(D27:D33)</f>
        <v>8222.2286840000052</v>
      </c>
      <c r="E26" s="70">
        <f t="shared" si="5"/>
        <v>6807.864451999998</v>
      </c>
      <c r="F26" s="73">
        <f>E26/$E$46*100</f>
        <v>6.1150853296969583</v>
      </c>
      <c r="G26" s="71">
        <f>E26-C26</f>
        <v>-346.12249500000053</v>
      </c>
      <c r="H26" s="72">
        <f>(G26/C26)*100</f>
        <v>-4.8381762164822772</v>
      </c>
      <c r="I26" s="72"/>
      <c r="J26" s="70">
        <f t="shared" ref="J26" si="6">SUM(J27:J33)</f>
        <v>14162.274386000001</v>
      </c>
      <c r="K26" s="70">
        <f t="shared" ref="K26" si="7">SUM(K27:K33)</f>
        <v>15030.093136</v>
      </c>
      <c r="L26" s="73">
        <f>K26/$K$46*100</f>
        <v>6.4302751636774982</v>
      </c>
    </row>
    <row r="27" spans="1:16" ht="25.5" customHeight="1" x14ac:dyDescent="0.2">
      <c r="A27" s="27"/>
      <c r="B27" s="79" t="s">
        <v>181</v>
      </c>
      <c r="C27" s="131">
        <v>5379.4027089999981</v>
      </c>
      <c r="D27" s="131">
        <v>6150.2971230000048</v>
      </c>
      <c r="E27" s="131">
        <v>4799.9669689999992</v>
      </c>
      <c r="F27" s="121">
        <f>E27/$E$26*100</f>
        <v>70.506206503419392</v>
      </c>
      <c r="G27" s="122">
        <f>E27-C27</f>
        <v>-579.43573999999899</v>
      </c>
      <c r="H27" s="123">
        <f>(G27/C27)*100</f>
        <v>-10.771376885961248</v>
      </c>
      <c r="I27" s="77"/>
      <c r="J27" s="131">
        <v>10667.076234000002</v>
      </c>
      <c r="K27" s="131">
        <v>10950.264092000001</v>
      </c>
      <c r="L27" s="76">
        <v>74.437070614646942</v>
      </c>
      <c r="O27" s="128"/>
      <c r="P27" s="79"/>
    </row>
    <row r="28" spans="1:16" x14ac:dyDescent="0.2">
      <c r="A28" s="27"/>
      <c r="B28" s="74" t="s">
        <v>60</v>
      </c>
      <c r="C28" s="120">
        <v>293.43039399999992</v>
      </c>
      <c r="D28" s="120">
        <v>297.90725699999996</v>
      </c>
      <c r="E28" s="120">
        <v>390.05707699999988</v>
      </c>
      <c r="F28" s="115">
        <f t="shared" ref="F28:F33" si="8">E28/$E$26*100</f>
        <v>5.7295070980064802</v>
      </c>
      <c r="G28" s="88">
        <f t="shared" ref="G28:G33" si="9">E28-C28</f>
        <v>96.626682999999957</v>
      </c>
      <c r="H28" s="117">
        <f t="shared" ref="H28:H33" si="10">(G28/C28)*100</f>
        <v>32.930018490177261</v>
      </c>
      <c r="I28" s="61"/>
      <c r="J28" s="120">
        <v>547.80881799999997</v>
      </c>
      <c r="K28" s="120">
        <v>687.96433400000024</v>
      </c>
      <c r="L28" s="59">
        <v>3.9524728939636629</v>
      </c>
      <c r="O28" s="37"/>
      <c r="P28" s="74"/>
    </row>
    <row r="29" spans="1:16" x14ac:dyDescent="0.2">
      <c r="A29" s="27"/>
      <c r="B29" s="74" t="s">
        <v>61</v>
      </c>
      <c r="C29" s="120">
        <v>253.57240600000009</v>
      </c>
      <c r="D29" s="120">
        <v>340.14143200000012</v>
      </c>
      <c r="E29" s="120">
        <v>313.69510500000001</v>
      </c>
      <c r="F29" s="115">
        <f t="shared" si="8"/>
        <v>4.60783417783595</v>
      </c>
      <c r="G29" s="88">
        <f t="shared" si="9"/>
        <v>60.122698999999926</v>
      </c>
      <c r="H29" s="117">
        <f t="shared" si="10"/>
        <v>23.710268774276607</v>
      </c>
      <c r="I29" s="61"/>
      <c r="J29" s="120">
        <v>554.79619800000012</v>
      </c>
      <c r="K29" s="120">
        <v>653.83653699999991</v>
      </c>
      <c r="L29" s="59">
        <v>3.7028876179325958</v>
      </c>
      <c r="O29" s="37"/>
      <c r="P29" s="74"/>
    </row>
    <row r="30" spans="1:16" x14ac:dyDescent="0.2">
      <c r="A30" s="27"/>
      <c r="B30" s="74" t="s">
        <v>133</v>
      </c>
      <c r="C30" s="120">
        <v>234.28815499999999</v>
      </c>
      <c r="D30" s="120">
        <v>240.59790399999997</v>
      </c>
      <c r="E30" s="120">
        <v>194.95545000000004</v>
      </c>
      <c r="F30" s="115">
        <f t="shared" si="8"/>
        <v>2.8636799597666269</v>
      </c>
      <c r="G30" s="88">
        <f t="shared" si="9"/>
        <v>-39.332704999999947</v>
      </c>
      <c r="H30" s="117">
        <f t="shared" si="10"/>
        <v>-16.788174801239929</v>
      </c>
      <c r="I30" s="61"/>
      <c r="J30" s="120">
        <v>443.13632099999995</v>
      </c>
      <c r="K30" s="120">
        <v>435.55335400000001</v>
      </c>
      <c r="L30" s="59">
        <v>3.3174463523298154</v>
      </c>
      <c r="O30" s="37"/>
      <c r="P30" s="74"/>
    </row>
    <row r="31" spans="1:16" x14ac:dyDescent="0.2">
      <c r="A31" s="27"/>
      <c r="B31" s="74" t="s">
        <v>134</v>
      </c>
      <c r="C31" s="120">
        <v>225.89551899999995</v>
      </c>
      <c r="D31" s="120">
        <v>204.12234800000002</v>
      </c>
      <c r="E31" s="120">
        <v>182.52912400000002</v>
      </c>
      <c r="F31" s="115">
        <f t="shared" si="8"/>
        <v>2.6811509730687582</v>
      </c>
      <c r="G31" s="88">
        <f t="shared" si="9"/>
        <v>-43.366394999999926</v>
      </c>
      <c r="H31" s="117">
        <f t="shared" si="10"/>
        <v>-19.197545481192098</v>
      </c>
      <c r="I31" s="61"/>
      <c r="J31" s="120">
        <v>399.03609799999998</v>
      </c>
      <c r="K31" s="120">
        <v>386.65147200000001</v>
      </c>
      <c r="L31" s="59">
        <v>3.0267287174195392</v>
      </c>
      <c r="O31" s="37"/>
      <c r="P31" s="74"/>
    </row>
    <row r="32" spans="1:16" x14ac:dyDescent="0.2">
      <c r="A32" s="27"/>
      <c r="B32" s="74" t="s">
        <v>62</v>
      </c>
      <c r="C32" s="120">
        <v>52.249251000000001</v>
      </c>
      <c r="D32" s="120">
        <v>61.154862999999992</v>
      </c>
      <c r="E32" s="120">
        <v>26.903960000000001</v>
      </c>
      <c r="F32" s="115">
        <f t="shared" si="8"/>
        <v>0.39518941937946811</v>
      </c>
      <c r="G32" s="88">
        <f t="shared" si="9"/>
        <v>-25.345291</v>
      </c>
      <c r="H32" s="117">
        <f t="shared" si="10"/>
        <v>-48.508429336144928</v>
      </c>
      <c r="I32" s="61"/>
      <c r="J32" s="120">
        <v>84.732347000000004</v>
      </c>
      <c r="K32" s="120">
        <v>88.05882299999999</v>
      </c>
      <c r="L32" s="59">
        <v>0.6248599541361114</v>
      </c>
      <c r="O32" s="37"/>
      <c r="P32" s="74"/>
    </row>
    <row r="33" spans="1:16" x14ac:dyDescent="0.2">
      <c r="A33" s="27"/>
      <c r="B33" s="74" t="s">
        <v>135</v>
      </c>
      <c r="C33" s="120">
        <v>715.14851299999987</v>
      </c>
      <c r="D33" s="120">
        <v>928.00775700000008</v>
      </c>
      <c r="E33" s="120">
        <v>899.75676699999997</v>
      </c>
      <c r="F33" s="115">
        <f t="shared" si="8"/>
        <v>13.216431868523346</v>
      </c>
      <c r="G33" s="88">
        <f t="shared" si="9"/>
        <v>184.6082540000001</v>
      </c>
      <c r="H33" s="117">
        <f t="shared" si="10"/>
        <v>25.813974390519377</v>
      </c>
      <c r="I33" s="61"/>
      <c r="J33" s="120">
        <v>1465.6883700000008</v>
      </c>
      <c r="K33" s="120">
        <v>1827.7645239999993</v>
      </c>
      <c r="L33" s="59">
        <v>10.938533849571359</v>
      </c>
      <c r="O33" s="129"/>
      <c r="P33" s="74"/>
    </row>
    <row r="34" spans="1:16" ht="9.9499999999999993" customHeight="1" x14ac:dyDescent="0.2">
      <c r="A34" s="27"/>
      <c r="B34" s="78"/>
      <c r="C34" s="58"/>
      <c r="D34" s="58"/>
      <c r="E34" s="58"/>
      <c r="F34" s="59"/>
      <c r="G34" s="60"/>
      <c r="H34" s="61"/>
      <c r="I34" s="61"/>
      <c r="J34" s="58"/>
      <c r="K34" s="58"/>
      <c r="L34" s="59"/>
    </row>
    <row r="35" spans="1:16" s="13" customFormat="1" x14ac:dyDescent="0.2">
      <c r="A35" s="70" t="s">
        <v>67</v>
      </c>
      <c r="B35" s="69"/>
      <c r="C35" s="70">
        <f>SUM(C36:C42)</f>
        <v>9198.496404999998</v>
      </c>
      <c r="D35" s="70">
        <f t="shared" ref="D35:E35" si="11">SUM(D36:D42)</f>
        <v>9725.6468499999992</v>
      </c>
      <c r="E35" s="70">
        <f t="shared" si="11"/>
        <v>10743.632518</v>
      </c>
      <c r="F35" s="73">
        <f>E35/$E$46*100</f>
        <v>9.6503433729759909</v>
      </c>
      <c r="G35" s="71">
        <f>E35-C35</f>
        <v>1545.1361130000023</v>
      </c>
      <c r="H35" s="72">
        <f>(G35/C35)*100</f>
        <v>16.797703069820383</v>
      </c>
      <c r="I35" s="72"/>
      <c r="J35" s="70">
        <f t="shared" ref="J35" si="12">SUM(J36:J42)</f>
        <v>19425.876217000001</v>
      </c>
      <c r="K35" s="70">
        <f t="shared" ref="K35" si="13">SUM(K36:K42)</f>
        <v>20469.279368000003</v>
      </c>
      <c r="L35" s="73">
        <f>K35/$K$46*100</f>
        <v>8.757304266010415</v>
      </c>
    </row>
    <row r="36" spans="1:16" x14ac:dyDescent="0.2">
      <c r="A36" s="27"/>
      <c r="B36" s="74" t="s">
        <v>136</v>
      </c>
      <c r="C36" s="120">
        <v>5416.0923569999995</v>
      </c>
      <c r="D36" s="120">
        <v>6051.4793159999999</v>
      </c>
      <c r="E36" s="120">
        <v>6311.3452939999997</v>
      </c>
      <c r="F36" s="115">
        <f>E36/$E$35*100</f>
        <v>58.744984840331263</v>
      </c>
      <c r="G36" s="88">
        <f>E36-C36</f>
        <v>895.2529370000002</v>
      </c>
      <c r="H36" s="117">
        <f>(G36/C36)*100</f>
        <v>16.529499092513355</v>
      </c>
      <c r="I36" s="61"/>
      <c r="J36" s="120">
        <v>12091.149740000001</v>
      </c>
      <c r="K36" s="120">
        <v>12362.824609999998</v>
      </c>
      <c r="L36" s="115">
        <f>K36/$K$35*100</f>
        <v>60.396970444045174</v>
      </c>
      <c r="O36" s="74"/>
      <c r="P36" s="74"/>
    </row>
    <row r="37" spans="1:16" x14ac:dyDescent="0.2">
      <c r="A37" s="27"/>
      <c r="B37" s="74" t="s">
        <v>63</v>
      </c>
      <c r="C37" s="120">
        <v>2327.5086959999999</v>
      </c>
      <c r="D37" s="120">
        <v>2328.0250120000001</v>
      </c>
      <c r="E37" s="120">
        <v>3171.8619759999997</v>
      </c>
      <c r="F37" s="115">
        <f t="shared" ref="F37:F42" si="14">E37/$E$35*100</f>
        <v>29.523180085374545</v>
      </c>
      <c r="G37" s="88">
        <f t="shared" ref="G37:G42" si="15">E37-C37</f>
        <v>844.35327999999981</v>
      </c>
      <c r="H37" s="117">
        <f t="shared" ref="H37:H42" si="16">(G37/C37)*100</f>
        <v>36.277126760088372</v>
      </c>
      <c r="I37" s="61"/>
      <c r="J37" s="120">
        <v>4304.9883019999997</v>
      </c>
      <c r="K37" s="120">
        <v>5499.8869880000002</v>
      </c>
      <c r="L37" s="115">
        <f t="shared" ref="L37:L42" si="17">K37/$K$35*100</f>
        <v>26.868981995517018</v>
      </c>
      <c r="O37" s="74"/>
      <c r="P37" s="74"/>
    </row>
    <row r="38" spans="1:16" x14ac:dyDescent="0.2">
      <c r="A38" s="27"/>
      <c r="B38" s="74" t="s">
        <v>137</v>
      </c>
      <c r="C38" s="120">
        <v>832.36724400000003</v>
      </c>
      <c r="D38" s="120">
        <v>793.64112799999998</v>
      </c>
      <c r="E38" s="120">
        <v>500.08930699999996</v>
      </c>
      <c r="F38" s="115">
        <f t="shared" si="14"/>
        <v>4.654750673593357</v>
      </c>
      <c r="G38" s="88">
        <f t="shared" si="15"/>
        <v>-332.27793700000007</v>
      </c>
      <c r="H38" s="117">
        <f t="shared" si="16"/>
        <v>-39.919631556284557</v>
      </c>
      <c r="I38" s="61"/>
      <c r="J38" s="120">
        <v>1856.1605349999998</v>
      </c>
      <c r="K38" s="120">
        <v>1293.7304350000002</v>
      </c>
      <c r="L38" s="115">
        <f t="shared" si="17"/>
        <v>6.3203516437540657</v>
      </c>
      <c r="O38" s="74"/>
      <c r="P38" s="74"/>
    </row>
    <row r="39" spans="1:16" x14ac:dyDescent="0.2">
      <c r="A39" s="27"/>
      <c r="B39" s="74" t="s">
        <v>138</v>
      </c>
      <c r="C39" s="120">
        <v>295.77159799999998</v>
      </c>
      <c r="D39" s="120">
        <v>225.71860599999999</v>
      </c>
      <c r="E39" s="120">
        <v>458.23217999999997</v>
      </c>
      <c r="F39" s="115">
        <f t="shared" si="14"/>
        <v>4.2651512813033463</v>
      </c>
      <c r="G39" s="88">
        <f t="shared" si="15"/>
        <v>162.46058199999999</v>
      </c>
      <c r="H39" s="117">
        <f t="shared" si="16"/>
        <v>54.927715540827549</v>
      </c>
      <c r="I39" s="61"/>
      <c r="J39" s="120">
        <v>601.08893599999999</v>
      </c>
      <c r="K39" s="120">
        <v>683.95078599999999</v>
      </c>
      <c r="L39" s="115">
        <f t="shared" si="17"/>
        <v>3.3413525395976209</v>
      </c>
      <c r="O39" s="74"/>
      <c r="P39" s="74"/>
    </row>
    <row r="40" spans="1:16" x14ac:dyDescent="0.2">
      <c r="A40" s="27"/>
      <c r="B40" s="74" t="s">
        <v>64</v>
      </c>
      <c r="C40" s="120">
        <v>223.87211300000004</v>
      </c>
      <c r="D40" s="120">
        <v>188.65745800000002</v>
      </c>
      <c r="E40" s="120">
        <v>200.45522700000001</v>
      </c>
      <c r="F40" s="115">
        <f t="shared" si="14"/>
        <v>1.8658049469223292</v>
      </c>
      <c r="G40" s="88">
        <f t="shared" si="15"/>
        <v>-23.416886000000034</v>
      </c>
      <c r="H40" s="117">
        <f t="shared" si="16"/>
        <v>-10.459938795503319</v>
      </c>
      <c r="I40" s="61"/>
      <c r="J40" s="120">
        <v>345.81453599999998</v>
      </c>
      <c r="K40" s="120">
        <v>389.11268499999994</v>
      </c>
      <c r="L40" s="115">
        <f t="shared" si="17"/>
        <v>1.9009593743114714</v>
      </c>
      <c r="O40" s="74"/>
      <c r="P40" s="74"/>
    </row>
    <row r="41" spans="1:16" x14ac:dyDescent="0.2">
      <c r="A41" s="27"/>
      <c r="B41" s="74" t="s">
        <v>139</v>
      </c>
      <c r="C41" s="120">
        <v>101.95602799999999</v>
      </c>
      <c r="D41" s="120">
        <v>99.388556999999963</v>
      </c>
      <c r="E41" s="120">
        <v>99.452531999999948</v>
      </c>
      <c r="F41" s="115">
        <f t="shared" si="14"/>
        <v>0.92568813977373188</v>
      </c>
      <c r="G41" s="88">
        <f t="shared" si="15"/>
        <v>-2.503496000000041</v>
      </c>
      <c r="H41" s="117">
        <f t="shared" si="16"/>
        <v>-2.455466389883334</v>
      </c>
      <c r="I41" s="61"/>
      <c r="J41" s="120">
        <v>218.69247500000006</v>
      </c>
      <c r="K41" s="120">
        <v>198.84108900000004</v>
      </c>
      <c r="L41" s="115">
        <f t="shared" si="17"/>
        <v>0.97141225846402746</v>
      </c>
      <c r="O41" s="74"/>
      <c r="P41" s="74"/>
    </row>
    <row r="42" spans="1:16" x14ac:dyDescent="0.2">
      <c r="A42" s="27"/>
      <c r="B42" s="74" t="s">
        <v>65</v>
      </c>
      <c r="C42" s="120">
        <v>0.928369</v>
      </c>
      <c r="D42" s="120">
        <v>38.736772999999999</v>
      </c>
      <c r="E42" s="120">
        <v>2.196002</v>
      </c>
      <c r="F42" s="115">
        <f t="shared" si="14"/>
        <v>2.0440032701423787E-2</v>
      </c>
      <c r="G42" s="88">
        <f t="shared" si="15"/>
        <v>1.267633</v>
      </c>
      <c r="H42" s="117">
        <f t="shared" si="16"/>
        <v>136.54408968847517</v>
      </c>
      <c r="I42" s="61"/>
      <c r="J42" s="120">
        <v>7.981692999999999</v>
      </c>
      <c r="K42" s="120">
        <v>40.932774999999999</v>
      </c>
      <c r="L42" s="115">
        <f t="shared" si="17"/>
        <v>0.19997174431060308</v>
      </c>
      <c r="O42" s="129"/>
      <c r="P42" s="74"/>
    </row>
    <row r="43" spans="1:16" ht="9.9499999999999993" customHeight="1" x14ac:dyDescent="0.2">
      <c r="A43" s="27"/>
      <c r="B43" s="74"/>
      <c r="C43" s="58"/>
      <c r="D43" s="58"/>
      <c r="E43" s="58"/>
      <c r="F43" s="59"/>
      <c r="G43" s="60"/>
      <c r="H43" s="61"/>
      <c r="I43" s="61"/>
      <c r="J43" s="58"/>
      <c r="K43" s="58"/>
      <c r="L43" s="59"/>
    </row>
    <row r="44" spans="1:16" s="13" customFormat="1" x14ac:dyDescent="0.2">
      <c r="A44" s="70" t="s">
        <v>66</v>
      </c>
      <c r="B44" s="69"/>
      <c r="C44" s="70">
        <v>515.88740799999982</v>
      </c>
      <c r="D44" s="70">
        <v>800.487707</v>
      </c>
      <c r="E44" s="70">
        <v>692.52264300000036</v>
      </c>
      <c r="F44" s="73">
        <f>E44/$E$46*100</f>
        <v>0.62205043660176973</v>
      </c>
      <c r="G44" s="71">
        <f>E44-C44</f>
        <v>176.63523500000053</v>
      </c>
      <c r="H44" s="72">
        <f>(G44/C44)*100</f>
        <v>34.239105715873684</v>
      </c>
      <c r="I44" s="72"/>
      <c r="J44" s="70">
        <v>1132.0159659999997</v>
      </c>
      <c r="K44" s="70">
        <v>1493.0103500000007</v>
      </c>
      <c r="L44" s="73">
        <f>K44/$K$46*100</f>
        <v>0.63874969275629212</v>
      </c>
    </row>
    <row r="45" spans="1:16" ht="9.9499999999999993" customHeight="1" x14ac:dyDescent="0.2">
      <c r="A45" s="27"/>
      <c r="B45" s="78"/>
      <c r="C45" s="58"/>
      <c r="D45" s="58"/>
      <c r="E45" s="58"/>
      <c r="F45" s="59"/>
      <c r="G45" s="60"/>
      <c r="H45" s="61"/>
      <c r="I45" s="61"/>
      <c r="J45" s="58"/>
      <c r="K45" s="58"/>
      <c r="L45" s="59"/>
    </row>
    <row r="46" spans="1:16" x14ac:dyDescent="0.2">
      <c r="A46" s="64" t="s">
        <v>48</v>
      </c>
      <c r="B46" s="80"/>
      <c r="C46" s="64">
        <v>112268.54490099993</v>
      </c>
      <c r="D46" s="64">
        <v>122410.48378800007</v>
      </c>
      <c r="E46" s="64">
        <v>111329.01807499996</v>
      </c>
      <c r="F46" s="67">
        <v>100</v>
      </c>
      <c r="G46" s="66">
        <f>E46-C46</f>
        <v>-939.52682599997206</v>
      </c>
      <c r="H46" s="67">
        <f>(G46/C46)*100</f>
        <v>-0.83685668753296916</v>
      </c>
      <c r="I46" s="65"/>
      <c r="J46" s="64">
        <v>224923.80496000004</v>
      </c>
      <c r="K46" s="64">
        <v>233739.5018630001</v>
      </c>
      <c r="L46" s="64">
        <v>122425.025129</v>
      </c>
    </row>
    <row r="48" spans="1:16" x14ac:dyDescent="0.2">
      <c r="E48" s="28"/>
      <c r="K48" s="28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O50"/>
  <sheetViews>
    <sheetView view="pageBreakPreview" zoomScale="120" zoomScaleNormal="100" zoomScaleSheetLayoutView="120" workbookViewId="0">
      <pane xSplit="1" ySplit="4" topLeftCell="B5" activePane="bottomRight" state="frozen"/>
      <selection activeCell="O82" sqref="O82"/>
      <selection pane="topRight" activeCell="O82" sqref="O82"/>
      <selection pane="bottomLeft" activeCell="O82" sqref="O82"/>
      <selection pane="bottomRight" activeCell="N4" sqref="N4"/>
    </sheetView>
  </sheetViews>
  <sheetFormatPr defaultColWidth="9.140625" defaultRowHeight="12.75" x14ac:dyDescent="0.2"/>
  <cols>
    <col min="1" max="1" width="1.42578125" style="12" customWidth="1"/>
    <col min="2" max="2" width="38.85546875" style="12" bestFit="1" customWidth="1"/>
    <col min="3" max="5" width="8.5703125" style="12" customWidth="1"/>
    <col min="6" max="6" width="10.85546875" style="12" customWidth="1"/>
    <col min="7" max="7" width="10.7109375" style="12" customWidth="1"/>
    <col min="8" max="8" width="8.28515625" style="12" customWidth="1"/>
    <col min="9" max="9" width="0.7109375" style="12" customWidth="1"/>
    <col min="10" max="11" width="10" style="12" customWidth="1"/>
    <col min="12" max="12" width="11.140625" style="12" customWidth="1"/>
    <col min="13" max="13" width="23.7109375" style="12" customWidth="1"/>
    <col min="14" max="14" width="40.7109375" style="12" customWidth="1"/>
    <col min="15" max="15" width="38.28515625" style="12" customWidth="1"/>
    <col min="16" max="16384" width="9.140625" style="12"/>
  </cols>
  <sheetData>
    <row r="1" spans="1:15" x14ac:dyDescent="0.2">
      <c r="A1" s="4" t="s">
        <v>116</v>
      </c>
    </row>
    <row r="3" spans="1:15" s="27" customFormat="1" ht="12" x14ac:dyDescent="0.2">
      <c r="A3" s="33"/>
      <c r="B3" s="19"/>
      <c r="C3" s="140" t="s">
        <v>50</v>
      </c>
      <c r="D3" s="140"/>
      <c r="E3" s="140"/>
      <c r="F3" s="19"/>
      <c r="G3" s="141" t="s">
        <v>42</v>
      </c>
      <c r="H3" s="141"/>
      <c r="I3" s="20"/>
      <c r="J3" s="140" t="s">
        <v>50</v>
      </c>
      <c r="K3" s="140"/>
      <c r="L3" s="140"/>
    </row>
    <row r="4" spans="1:15" ht="36" customHeight="1" x14ac:dyDescent="0.2">
      <c r="A4" s="33"/>
      <c r="B4" s="21" t="s">
        <v>120</v>
      </c>
      <c r="C4" s="22" t="s">
        <v>185</v>
      </c>
      <c r="D4" s="22" t="s">
        <v>177</v>
      </c>
      <c r="E4" s="22" t="s">
        <v>186</v>
      </c>
      <c r="F4" s="23" t="s">
        <v>47</v>
      </c>
      <c r="G4" s="24" t="s">
        <v>100</v>
      </c>
      <c r="H4" s="26" t="s">
        <v>0</v>
      </c>
      <c r="I4" s="26"/>
      <c r="J4" s="22" t="s">
        <v>187</v>
      </c>
      <c r="K4" s="22" t="s">
        <v>188</v>
      </c>
      <c r="L4" s="23" t="s">
        <v>47</v>
      </c>
    </row>
    <row r="5" spans="1:15" x14ac:dyDescent="0.2">
      <c r="A5" s="68" t="s">
        <v>69</v>
      </c>
      <c r="B5" s="69"/>
      <c r="C5" s="70">
        <f>SUM(C6:C24)</f>
        <v>76453.847838000016</v>
      </c>
      <c r="D5" s="70">
        <f t="shared" ref="D5:E5" si="0">SUM(D6:D24)</f>
        <v>93548.742596000011</v>
      </c>
      <c r="E5" s="70">
        <f t="shared" si="0"/>
        <v>84851.070194999993</v>
      </c>
      <c r="F5" s="71">
        <f>E5/$E$46*100</f>
        <v>84.465227766466526</v>
      </c>
      <c r="G5" s="72">
        <f>E5-C5</f>
        <v>8397.2223569999769</v>
      </c>
      <c r="H5" s="72">
        <f>(G5/C5)*100</f>
        <v>10.983387487302226</v>
      </c>
      <c r="I5" s="70"/>
      <c r="J5" s="70">
        <f t="shared" ref="J5:K5" si="1">SUM(J6:J24)</f>
        <v>155135.58345299997</v>
      </c>
      <c r="K5" s="70">
        <f t="shared" si="1"/>
        <v>178399.812791</v>
      </c>
      <c r="L5" s="73">
        <f>K5/$K$46*100</f>
        <v>83.875973254262576</v>
      </c>
    </row>
    <row r="6" spans="1:15" x14ac:dyDescent="0.2">
      <c r="A6" s="27"/>
      <c r="B6" s="74" t="s">
        <v>51</v>
      </c>
      <c r="C6" s="120">
        <v>26870.967036000002</v>
      </c>
      <c r="D6" s="120">
        <v>32884.60263400001</v>
      </c>
      <c r="E6" s="120">
        <v>29641.714271999994</v>
      </c>
      <c r="F6" s="115">
        <f>E6/$E$5*100</f>
        <v>34.933813096144881</v>
      </c>
      <c r="G6" s="88">
        <f>E6-C6</f>
        <v>2770.747235999992</v>
      </c>
      <c r="H6" s="117">
        <f>(G6/C6)*100</f>
        <v>10.311304510507279</v>
      </c>
      <c r="I6" s="61"/>
      <c r="J6" s="120">
        <v>55335.952681999952</v>
      </c>
      <c r="K6" s="120">
        <v>62526.316906000022</v>
      </c>
      <c r="L6" s="115">
        <f>K6/$K$5*100</f>
        <v>35.04842069495399</v>
      </c>
      <c r="N6" s="132"/>
      <c r="O6" s="74"/>
    </row>
    <row r="7" spans="1:15" x14ac:dyDescent="0.2">
      <c r="A7" s="27"/>
      <c r="B7" s="74" t="s">
        <v>52</v>
      </c>
      <c r="C7" s="120">
        <v>12797.527137999999</v>
      </c>
      <c r="D7" s="120">
        <v>11712.924642</v>
      </c>
      <c r="E7" s="120">
        <v>13942.716683000001</v>
      </c>
      <c r="F7" s="115">
        <f t="shared" ref="F7:F24" si="2">E7/$E$5*100</f>
        <v>16.431986834058343</v>
      </c>
      <c r="G7" s="88">
        <f t="shared" ref="G7:G24" si="3">E7-C7</f>
        <v>1145.1895450000011</v>
      </c>
      <c r="H7" s="117">
        <f t="shared" ref="H7:H24" si="4">(G7/C7)*100</f>
        <v>8.9485221062713194</v>
      </c>
      <c r="I7" s="61"/>
      <c r="J7" s="120">
        <v>21964.415889000004</v>
      </c>
      <c r="K7" s="120">
        <v>25655.641325000004</v>
      </c>
      <c r="L7" s="115">
        <f t="shared" ref="L7:L24" si="5">K7/$K$5*100</f>
        <v>14.380979959354695</v>
      </c>
      <c r="N7" s="132"/>
      <c r="O7" s="74"/>
    </row>
    <row r="8" spans="1:15" x14ac:dyDescent="0.2">
      <c r="A8" s="27"/>
      <c r="B8" s="74" t="s">
        <v>54</v>
      </c>
      <c r="C8" s="120">
        <v>5958.6506880000006</v>
      </c>
      <c r="D8" s="120">
        <v>8906.4095260000013</v>
      </c>
      <c r="E8" s="120">
        <v>7928.7794299999978</v>
      </c>
      <c r="F8" s="115">
        <f t="shared" si="2"/>
        <v>9.3443481759022244</v>
      </c>
      <c r="G8" s="88">
        <f t="shared" si="3"/>
        <v>1970.1287419999971</v>
      </c>
      <c r="H8" s="117">
        <f t="shared" si="4"/>
        <v>33.063336737755037</v>
      </c>
      <c r="I8" s="61"/>
      <c r="J8" s="120">
        <v>13150.115045999997</v>
      </c>
      <c r="K8" s="120">
        <v>16835.188956000005</v>
      </c>
      <c r="L8" s="115">
        <f t="shared" si="5"/>
        <v>9.4367750126077006</v>
      </c>
      <c r="N8" s="132"/>
      <c r="O8" s="74"/>
    </row>
    <row r="9" spans="1:15" ht="12.75" customHeight="1" x14ac:dyDescent="0.2">
      <c r="A9" s="27"/>
      <c r="B9" s="74" t="s">
        <v>53</v>
      </c>
      <c r="C9" s="120">
        <v>8465.2839320000021</v>
      </c>
      <c r="D9" s="120">
        <v>8885.6756019999993</v>
      </c>
      <c r="E9" s="120">
        <v>7845.2787880000033</v>
      </c>
      <c r="F9" s="115">
        <f t="shared" si="2"/>
        <v>9.2459397034951021</v>
      </c>
      <c r="G9" s="88">
        <f t="shared" si="3"/>
        <v>-620.00514399999884</v>
      </c>
      <c r="H9" s="117">
        <f t="shared" si="4"/>
        <v>-7.3240915364491137</v>
      </c>
      <c r="I9" s="61"/>
      <c r="J9" s="120">
        <v>16851.504541000002</v>
      </c>
      <c r="K9" s="120">
        <v>16730.954390000003</v>
      </c>
      <c r="L9" s="115">
        <f t="shared" si="5"/>
        <v>9.3783475039857507</v>
      </c>
      <c r="N9" s="133"/>
      <c r="O9" s="74"/>
    </row>
    <row r="10" spans="1:15" x14ac:dyDescent="0.2">
      <c r="A10" s="27"/>
      <c r="B10" s="74" t="s">
        <v>55</v>
      </c>
      <c r="C10" s="120">
        <v>4838.4059529999995</v>
      </c>
      <c r="D10" s="120">
        <v>6817.3386460000011</v>
      </c>
      <c r="E10" s="120">
        <v>5710.8239419999964</v>
      </c>
      <c r="F10" s="115">
        <f t="shared" si="2"/>
        <v>6.730408855039423</v>
      </c>
      <c r="G10" s="88">
        <f t="shared" si="3"/>
        <v>872.41798899999685</v>
      </c>
      <c r="H10" s="117">
        <f t="shared" si="4"/>
        <v>18.031103579869395</v>
      </c>
      <c r="I10" s="61"/>
      <c r="J10" s="120">
        <v>10533.622813000002</v>
      </c>
      <c r="K10" s="120">
        <v>12528.162587999997</v>
      </c>
      <c r="L10" s="115">
        <f t="shared" si="5"/>
        <v>7.0225200307116156</v>
      </c>
      <c r="N10" s="132"/>
      <c r="O10" s="74"/>
    </row>
    <row r="11" spans="1:15" x14ac:dyDescent="0.2">
      <c r="A11" s="27"/>
      <c r="B11" s="74" t="s">
        <v>57</v>
      </c>
      <c r="C11" s="120">
        <v>3624.6317050000011</v>
      </c>
      <c r="D11" s="120">
        <v>4148.3265879999999</v>
      </c>
      <c r="E11" s="120">
        <v>3625.9733659999988</v>
      </c>
      <c r="F11" s="115">
        <f t="shared" si="2"/>
        <v>4.2733384006436097</v>
      </c>
      <c r="G11" s="88">
        <f t="shared" si="3"/>
        <v>1.3416609999976572</v>
      </c>
      <c r="H11" s="117">
        <f t="shared" si="4"/>
        <v>3.7015098613933713E-2</v>
      </c>
      <c r="I11" s="61"/>
      <c r="J11" s="120">
        <v>7779.1067749999993</v>
      </c>
      <c r="K11" s="120">
        <v>7774.2999539999937</v>
      </c>
      <c r="L11" s="115">
        <f t="shared" si="5"/>
        <v>4.3577960270102905</v>
      </c>
      <c r="N11" s="132"/>
      <c r="O11" s="74"/>
    </row>
    <row r="12" spans="1:15" x14ac:dyDescent="0.2">
      <c r="A12" s="27"/>
      <c r="B12" s="74" t="s">
        <v>125</v>
      </c>
      <c r="C12" s="120">
        <v>1966.0898240000008</v>
      </c>
      <c r="D12" s="120">
        <v>3273.0620360000003</v>
      </c>
      <c r="E12" s="120">
        <v>2646.3476030000002</v>
      </c>
      <c r="F12" s="115">
        <f t="shared" si="2"/>
        <v>3.1188146441975473</v>
      </c>
      <c r="G12" s="88">
        <f t="shared" si="3"/>
        <v>680.25777899999935</v>
      </c>
      <c r="H12" s="117">
        <f t="shared" si="4"/>
        <v>34.599526974612886</v>
      </c>
      <c r="I12" s="61"/>
      <c r="J12" s="120">
        <v>3840.7290229999981</v>
      </c>
      <c r="K12" s="120">
        <v>5919.4096390000032</v>
      </c>
      <c r="L12" s="115">
        <f t="shared" si="5"/>
        <v>3.318058212277804</v>
      </c>
      <c r="N12" s="132"/>
      <c r="O12" s="74"/>
    </row>
    <row r="13" spans="1:15" ht="12.75" customHeight="1" x14ac:dyDescent="0.2">
      <c r="A13" s="27"/>
      <c r="B13" s="74" t="s">
        <v>126</v>
      </c>
      <c r="C13" s="120">
        <v>1984.4244340000002</v>
      </c>
      <c r="D13" s="120">
        <v>3017.6033939999966</v>
      </c>
      <c r="E13" s="120">
        <v>2149.6899269999999</v>
      </c>
      <c r="F13" s="115">
        <f t="shared" si="2"/>
        <v>2.5334859325400405</v>
      </c>
      <c r="G13" s="88">
        <f t="shared" si="3"/>
        <v>165.26549299999965</v>
      </c>
      <c r="H13" s="117">
        <f t="shared" si="4"/>
        <v>8.3281323374392411</v>
      </c>
      <c r="I13" s="77"/>
      <c r="J13" s="120">
        <v>4258.3483190000034</v>
      </c>
      <c r="K13" s="120">
        <v>5167.2933210000019</v>
      </c>
      <c r="L13" s="115">
        <f t="shared" si="5"/>
        <v>2.8964679055205176</v>
      </c>
      <c r="N13" s="132"/>
      <c r="O13" s="74"/>
    </row>
    <row r="14" spans="1:15" x14ac:dyDescent="0.2">
      <c r="A14" s="27"/>
      <c r="B14" s="75" t="s">
        <v>123</v>
      </c>
      <c r="C14" s="120">
        <v>2219.4446540000004</v>
      </c>
      <c r="D14" s="120">
        <v>2694.362904999999</v>
      </c>
      <c r="E14" s="120">
        <v>2418.6041939999996</v>
      </c>
      <c r="F14" s="115">
        <f t="shared" si="2"/>
        <v>2.8504109476070232</v>
      </c>
      <c r="G14" s="88">
        <f t="shared" si="3"/>
        <v>199.1595399999992</v>
      </c>
      <c r="H14" s="117">
        <f t="shared" si="4"/>
        <v>8.9733951978060524</v>
      </c>
      <c r="I14" s="61"/>
      <c r="J14" s="120">
        <v>4559.8231600000008</v>
      </c>
      <c r="K14" s="120">
        <v>5112.9670990000013</v>
      </c>
      <c r="L14" s="115">
        <f t="shared" si="5"/>
        <v>2.8660159554034816</v>
      </c>
      <c r="N14" s="132"/>
      <c r="O14" s="75"/>
    </row>
    <row r="15" spans="1:15" x14ac:dyDescent="0.2">
      <c r="A15" s="27"/>
      <c r="B15" s="74" t="s">
        <v>127</v>
      </c>
      <c r="C15" s="120">
        <v>1266.1850609999995</v>
      </c>
      <c r="D15" s="120">
        <v>2089.6314829999988</v>
      </c>
      <c r="E15" s="120">
        <v>1598.2011270000019</v>
      </c>
      <c r="F15" s="115">
        <f t="shared" si="2"/>
        <v>1.8835367937341334</v>
      </c>
      <c r="G15" s="88">
        <f t="shared" si="3"/>
        <v>332.01606600000241</v>
      </c>
      <c r="H15" s="117">
        <f t="shared" si="4"/>
        <v>26.221764592435242</v>
      </c>
      <c r="I15" s="61"/>
      <c r="J15" s="120">
        <v>2932.9671019999996</v>
      </c>
      <c r="K15" s="120">
        <v>3687.832609999999</v>
      </c>
      <c r="L15" s="115">
        <f t="shared" si="5"/>
        <v>2.0671729147610658</v>
      </c>
      <c r="N15" s="132"/>
      <c r="O15" s="74"/>
    </row>
    <row r="16" spans="1:15" x14ac:dyDescent="0.2">
      <c r="A16" s="27"/>
      <c r="B16" s="74" t="s">
        <v>128</v>
      </c>
      <c r="C16" s="120">
        <v>1021.4972809999998</v>
      </c>
      <c r="D16" s="120">
        <v>1479.8814970000001</v>
      </c>
      <c r="E16" s="120">
        <v>1110.1542570000001</v>
      </c>
      <c r="F16" s="115">
        <f t="shared" si="2"/>
        <v>1.3083562227897723</v>
      </c>
      <c r="G16" s="88">
        <f t="shared" si="3"/>
        <v>88.656976000000327</v>
      </c>
      <c r="H16" s="117">
        <f t="shared" si="4"/>
        <v>8.6791201160329212</v>
      </c>
      <c r="I16" s="61"/>
      <c r="J16" s="120">
        <v>2222.5447010000007</v>
      </c>
      <c r="K16" s="120">
        <v>2590.0357540000009</v>
      </c>
      <c r="L16" s="115">
        <f t="shared" si="5"/>
        <v>1.4518152869556509</v>
      </c>
      <c r="N16" s="132"/>
      <c r="O16" s="74"/>
    </row>
    <row r="17" spans="1:15" x14ac:dyDescent="0.2">
      <c r="A17" s="27"/>
      <c r="B17" s="74" t="s">
        <v>130</v>
      </c>
      <c r="C17" s="120">
        <v>899.64903800000002</v>
      </c>
      <c r="D17" s="120">
        <v>1166.2697160000005</v>
      </c>
      <c r="E17" s="120">
        <v>1083.4676199999999</v>
      </c>
      <c r="F17" s="115">
        <f t="shared" si="2"/>
        <v>1.2769050732183282</v>
      </c>
      <c r="G17" s="88">
        <f t="shared" si="3"/>
        <v>183.81858199999988</v>
      </c>
      <c r="H17" s="117">
        <f t="shared" si="4"/>
        <v>20.43225460548982</v>
      </c>
      <c r="I17" s="61"/>
      <c r="J17" s="120">
        <v>1762.082615</v>
      </c>
      <c r="K17" s="120">
        <v>2249.7373360000001</v>
      </c>
      <c r="L17" s="115">
        <f t="shared" si="5"/>
        <v>1.2610648524814461</v>
      </c>
      <c r="N17" s="134"/>
      <c r="O17" s="74"/>
    </row>
    <row r="18" spans="1:15" ht="12.75" customHeight="1" x14ac:dyDescent="0.2">
      <c r="A18" s="27"/>
      <c r="B18" s="74" t="s">
        <v>56</v>
      </c>
      <c r="C18" s="120">
        <v>723.36660600000039</v>
      </c>
      <c r="D18" s="120">
        <v>878.14912100000083</v>
      </c>
      <c r="E18" s="120">
        <v>789.71922499999982</v>
      </c>
      <c r="F18" s="115">
        <f t="shared" si="2"/>
        <v>0.93071215623457804</v>
      </c>
      <c r="G18" s="88">
        <f t="shared" si="3"/>
        <v>66.352618999999436</v>
      </c>
      <c r="H18" s="117">
        <f t="shared" si="4"/>
        <v>9.1727511955396235</v>
      </c>
      <c r="I18" s="61"/>
      <c r="J18" s="120">
        <v>1470.353063</v>
      </c>
      <c r="K18" s="120">
        <v>1667.8683460000002</v>
      </c>
      <c r="L18" s="115">
        <f t="shared" si="5"/>
        <v>0.9349047624584399</v>
      </c>
      <c r="N18" s="132"/>
      <c r="O18" s="74"/>
    </row>
    <row r="19" spans="1:15" x14ac:dyDescent="0.2">
      <c r="A19" s="74"/>
      <c r="B19" s="74" t="s">
        <v>129</v>
      </c>
      <c r="C19" s="120">
        <v>466.02864899999992</v>
      </c>
      <c r="D19" s="120">
        <v>853.67591400000026</v>
      </c>
      <c r="E19" s="120">
        <v>646.56396399999994</v>
      </c>
      <c r="F19" s="115">
        <f t="shared" si="2"/>
        <v>0.76199859649866841</v>
      </c>
      <c r="G19" s="88">
        <f t="shared" si="3"/>
        <v>180.53531500000003</v>
      </c>
      <c r="H19" s="117">
        <f t="shared" si="4"/>
        <v>38.739102282100269</v>
      </c>
      <c r="I19" s="61"/>
      <c r="J19" s="120">
        <v>1049.9069809999999</v>
      </c>
      <c r="K19" s="120">
        <v>1500.2398779999999</v>
      </c>
      <c r="L19" s="115">
        <f t="shared" si="5"/>
        <v>0.84094251811663601</v>
      </c>
      <c r="N19" s="132"/>
      <c r="O19" s="130"/>
    </row>
    <row r="20" spans="1:15" x14ac:dyDescent="0.2">
      <c r="A20" s="27"/>
      <c r="B20" s="74" t="s">
        <v>124</v>
      </c>
      <c r="C20" s="120">
        <v>608.74042799999961</v>
      </c>
      <c r="D20" s="120">
        <v>681.70615000000009</v>
      </c>
      <c r="E20" s="120">
        <v>746.23772599999995</v>
      </c>
      <c r="F20" s="115">
        <f t="shared" si="2"/>
        <v>0.87946766526932207</v>
      </c>
      <c r="G20" s="88">
        <f t="shared" si="3"/>
        <v>137.49729800000034</v>
      </c>
      <c r="H20" s="117">
        <f t="shared" si="4"/>
        <v>22.587180294849816</v>
      </c>
      <c r="I20" s="61"/>
      <c r="J20" s="120">
        <v>1390.8764430000003</v>
      </c>
      <c r="K20" s="120">
        <v>1427.9438759999998</v>
      </c>
      <c r="L20" s="115">
        <f t="shared" si="5"/>
        <v>0.80041781079270136</v>
      </c>
      <c r="N20" s="132"/>
      <c r="O20" s="74"/>
    </row>
    <row r="21" spans="1:15" x14ac:dyDescent="0.2">
      <c r="A21" s="27"/>
      <c r="B21" s="74" t="s">
        <v>59</v>
      </c>
      <c r="C21" s="120">
        <v>471.76373099999995</v>
      </c>
      <c r="D21" s="120">
        <v>658.97971199999995</v>
      </c>
      <c r="E21" s="120">
        <v>620.57360000000017</v>
      </c>
      <c r="F21" s="115">
        <f t="shared" si="2"/>
        <v>0.73136802938823575</v>
      </c>
      <c r="G21" s="88">
        <f t="shared" si="3"/>
        <v>148.80986900000022</v>
      </c>
      <c r="H21" s="117">
        <f t="shared" si="4"/>
        <v>31.543304247778263</v>
      </c>
      <c r="I21" s="61"/>
      <c r="J21" s="120">
        <v>928.82915500000001</v>
      </c>
      <c r="K21" s="120">
        <v>1279.553312</v>
      </c>
      <c r="L21" s="115">
        <f t="shared" si="5"/>
        <v>0.71723915624229373</v>
      </c>
      <c r="N21" s="132"/>
      <c r="O21" s="74"/>
    </row>
    <row r="22" spans="1:15" x14ac:dyDescent="0.2">
      <c r="A22" s="27"/>
      <c r="B22" s="74" t="s">
        <v>58</v>
      </c>
      <c r="C22" s="120">
        <v>268.43365799999987</v>
      </c>
      <c r="D22" s="120">
        <v>557.57961499999988</v>
      </c>
      <c r="E22" s="120">
        <v>386.73693500000002</v>
      </c>
      <c r="F22" s="115">
        <f t="shared" si="2"/>
        <v>0.45578321417894052</v>
      </c>
      <c r="G22" s="88">
        <f t="shared" si="3"/>
        <v>118.30327700000015</v>
      </c>
      <c r="H22" s="117">
        <f t="shared" si="4"/>
        <v>44.07170020385454</v>
      </c>
      <c r="I22" s="61"/>
      <c r="J22" s="120">
        <v>640.99685999999974</v>
      </c>
      <c r="K22" s="120">
        <v>944.31655000000001</v>
      </c>
      <c r="L22" s="115">
        <f t="shared" si="5"/>
        <v>0.52932597586651686</v>
      </c>
      <c r="N22" s="132"/>
      <c r="O22" s="74"/>
    </row>
    <row r="23" spans="1:15" x14ac:dyDescent="0.2">
      <c r="A23" s="27"/>
      <c r="B23" s="74" t="s">
        <v>131</v>
      </c>
      <c r="C23" s="120">
        <v>284.17122999999998</v>
      </c>
      <c r="D23" s="120">
        <v>311.79514800000004</v>
      </c>
      <c r="E23" s="120">
        <v>289.20073099999996</v>
      </c>
      <c r="F23" s="115">
        <f t="shared" si="2"/>
        <v>0.34083333343395078</v>
      </c>
      <c r="G23" s="88">
        <f t="shared" si="3"/>
        <v>5.029500999999982</v>
      </c>
      <c r="H23" s="117">
        <f t="shared" si="4"/>
        <v>1.7698839534177977</v>
      </c>
      <c r="I23" s="61"/>
      <c r="J23" s="120">
        <v>579.89673699999992</v>
      </c>
      <c r="K23" s="120">
        <v>600.99587899999995</v>
      </c>
      <c r="L23" s="115">
        <f t="shared" si="5"/>
        <v>0.33688145161008781</v>
      </c>
      <c r="N23" s="129"/>
      <c r="O23" s="74"/>
    </row>
    <row r="24" spans="1:15" x14ac:dyDescent="0.2">
      <c r="A24" s="27"/>
      <c r="B24" s="74" t="s">
        <v>132</v>
      </c>
      <c r="C24" s="120">
        <v>1718.5867919999998</v>
      </c>
      <c r="D24" s="120">
        <v>2530.7682670000008</v>
      </c>
      <c r="E24" s="120">
        <v>1670.2868050000004</v>
      </c>
      <c r="F24" s="115">
        <f t="shared" si="2"/>
        <v>1.9684923256258768</v>
      </c>
      <c r="G24" s="88">
        <f t="shared" si="3"/>
        <v>-48.299986999999419</v>
      </c>
      <c r="H24" s="117">
        <f t="shared" si="4"/>
        <v>-2.810447934595754</v>
      </c>
      <c r="I24" s="61"/>
      <c r="J24" s="120">
        <v>3883.5115480000018</v>
      </c>
      <c r="K24" s="120">
        <v>4201.055072000001</v>
      </c>
      <c r="L24" s="115">
        <f t="shared" si="5"/>
        <v>2.3548539688893313</v>
      </c>
      <c r="N24" s="129"/>
      <c r="O24" s="74"/>
    </row>
    <row r="25" spans="1:15" ht="9.9499999999999993" customHeight="1" x14ac:dyDescent="0.2">
      <c r="A25" s="27"/>
      <c r="B25" s="78"/>
      <c r="C25" s="58"/>
      <c r="D25" s="58"/>
      <c r="E25" s="58"/>
      <c r="F25" s="59"/>
      <c r="G25" s="60"/>
      <c r="H25" s="61"/>
      <c r="I25" s="61"/>
      <c r="J25" s="58"/>
      <c r="K25" s="58"/>
      <c r="L25" s="59"/>
    </row>
    <row r="26" spans="1:15" x14ac:dyDescent="0.2">
      <c r="A26" s="70" t="s">
        <v>68</v>
      </c>
      <c r="B26" s="69"/>
      <c r="C26" s="70">
        <f>SUM(C27:C33)</f>
        <v>5256.3503719999999</v>
      </c>
      <c r="D26" s="70">
        <f t="shared" ref="D26:E26" si="6">SUM(D27:D33)</f>
        <v>6792.3267009999981</v>
      </c>
      <c r="E26" s="70">
        <f t="shared" si="6"/>
        <v>5684.7134470000001</v>
      </c>
      <c r="F26" s="73">
        <f>E26/$E$46*100</f>
        <v>5.658863406017999</v>
      </c>
      <c r="G26" s="71">
        <f>E26-C26</f>
        <v>428.36307500000021</v>
      </c>
      <c r="H26" s="72">
        <f>(G26/C26)*100</f>
        <v>8.1494391485362758</v>
      </c>
      <c r="I26" s="72"/>
      <c r="J26" s="70">
        <f t="shared" ref="J26" si="7">SUM(J27:J33)</f>
        <v>10960.248700000002</v>
      </c>
      <c r="K26" s="70">
        <f>SUM(K27:K33)</f>
        <v>12477.040148</v>
      </c>
      <c r="L26" s="73">
        <f>K26/$K$46*100</f>
        <v>5.8661714346754286</v>
      </c>
    </row>
    <row r="27" spans="1:15" ht="12.75" customHeight="1" x14ac:dyDescent="0.2">
      <c r="A27" s="27"/>
      <c r="B27" s="74" t="s">
        <v>60</v>
      </c>
      <c r="C27" s="120">
        <v>508.3178999999999</v>
      </c>
      <c r="D27" s="120">
        <v>719.37775700000009</v>
      </c>
      <c r="E27" s="120">
        <v>852.92012999999997</v>
      </c>
      <c r="F27" s="124">
        <f>E27/$E$26*100</f>
        <v>15.003748877616907</v>
      </c>
      <c r="G27" s="125">
        <f>E27-C27</f>
        <v>344.60223000000008</v>
      </c>
      <c r="H27" s="126">
        <f>(G27/C27)*100</f>
        <v>67.79266085258854</v>
      </c>
      <c r="I27" s="77"/>
      <c r="J27" s="120">
        <v>1045.7054559999999</v>
      </c>
      <c r="K27" s="120">
        <v>1572.2978869999999</v>
      </c>
      <c r="L27" s="124">
        <f>K27/$K$26*100</f>
        <v>12.601529436066059</v>
      </c>
      <c r="M27" s="134"/>
      <c r="N27" s="74"/>
    </row>
    <row r="28" spans="1:15" x14ac:dyDescent="0.2">
      <c r="A28" s="27"/>
      <c r="B28" s="74" t="s">
        <v>134</v>
      </c>
      <c r="C28" s="120">
        <v>350.69859799999995</v>
      </c>
      <c r="D28" s="120">
        <v>414.04682899999995</v>
      </c>
      <c r="E28" s="120">
        <v>331.37852999999984</v>
      </c>
      <c r="F28" s="115">
        <f t="shared" ref="F28:F33" si="8">E28/$E$26*100</f>
        <v>5.8292917152205552</v>
      </c>
      <c r="G28" s="88">
        <f t="shared" ref="G28:G33" si="9">E28-C28</f>
        <v>-19.320068000000106</v>
      </c>
      <c r="H28" s="117">
        <f t="shared" ref="H28:H33" si="10">(G28/C28)*100</f>
        <v>-5.5090234492468966</v>
      </c>
      <c r="I28" s="61"/>
      <c r="J28" s="120">
        <v>747.58863999999994</v>
      </c>
      <c r="K28" s="120">
        <v>745.42535899999996</v>
      </c>
      <c r="L28" s="115">
        <f t="shared" ref="L28:L33" si="11">K28/$K$26*100</f>
        <v>5.9743765360848622</v>
      </c>
      <c r="M28" s="132"/>
      <c r="N28" s="74"/>
    </row>
    <row r="29" spans="1:15" x14ac:dyDescent="0.2">
      <c r="A29" s="27"/>
      <c r="B29" s="130" t="s">
        <v>61</v>
      </c>
      <c r="C29" s="120">
        <v>352.82953800000001</v>
      </c>
      <c r="D29" s="120">
        <v>260.72217000000006</v>
      </c>
      <c r="E29" s="120">
        <v>300.98340600000006</v>
      </c>
      <c r="F29" s="115">
        <f t="shared" si="8"/>
        <v>5.2946099888084657</v>
      </c>
      <c r="G29" s="88">
        <f t="shared" si="9"/>
        <v>-51.846131999999955</v>
      </c>
      <c r="H29" s="117">
        <f t="shared" si="10"/>
        <v>-14.694385366340828</v>
      </c>
      <c r="I29" s="61"/>
      <c r="J29" s="120">
        <v>646.08712800000001</v>
      </c>
      <c r="K29" s="120">
        <v>561.70557599999972</v>
      </c>
      <c r="L29" s="115">
        <f t="shared" si="11"/>
        <v>4.5019136697258926</v>
      </c>
      <c r="M29" s="132"/>
      <c r="N29" s="74"/>
    </row>
    <row r="30" spans="1:15" ht="24" x14ac:dyDescent="0.2">
      <c r="A30" s="27"/>
      <c r="B30" s="138" t="s">
        <v>181</v>
      </c>
      <c r="C30" s="120">
        <v>631.25678099999982</v>
      </c>
      <c r="D30" s="120">
        <v>284.94859700000001</v>
      </c>
      <c r="E30" s="120">
        <v>244.04413199999999</v>
      </c>
      <c r="F30" s="115">
        <f t="shared" si="8"/>
        <v>4.2929891590013156</v>
      </c>
      <c r="G30" s="88">
        <f t="shared" si="9"/>
        <v>-387.21264899999983</v>
      </c>
      <c r="H30" s="117">
        <f t="shared" si="10"/>
        <v>-61.339958738597687</v>
      </c>
      <c r="I30" s="61"/>
      <c r="J30" s="120">
        <v>1556.3899630000005</v>
      </c>
      <c r="K30" s="120">
        <v>528.99272899999983</v>
      </c>
      <c r="L30" s="115">
        <f t="shared" si="11"/>
        <v>4.2397293166103536</v>
      </c>
      <c r="M30" s="132"/>
      <c r="N30" s="130"/>
    </row>
    <row r="31" spans="1:15" x14ac:dyDescent="0.2">
      <c r="A31" s="27"/>
      <c r="B31" s="74" t="s">
        <v>133</v>
      </c>
      <c r="C31" s="120">
        <v>49.097655000000003</v>
      </c>
      <c r="D31" s="120">
        <v>94.544247000000013</v>
      </c>
      <c r="E31" s="120">
        <v>62.070452999999986</v>
      </c>
      <c r="F31" s="115">
        <f t="shared" si="8"/>
        <v>1.0918835853152193</v>
      </c>
      <c r="G31" s="88">
        <f t="shared" si="9"/>
        <v>12.972797999999983</v>
      </c>
      <c r="H31" s="117">
        <f t="shared" si="10"/>
        <v>26.422439116491375</v>
      </c>
      <c r="I31" s="61"/>
      <c r="J31" s="120">
        <v>108.30256800000001</v>
      </c>
      <c r="K31" s="120">
        <v>156.61470000000006</v>
      </c>
      <c r="L31" s="115">
        <f t="shared" si="11"/>
        <v>1.25522317907348</v>
      </c>
      <c r="M31" s="132"/>
      <c r="N31" s="74"/>
    </row>
    <row r="32" spans="1:15" x14ac:dyDescent="0.2">
      <c r="A32" s="27"/>
      <c r="B32" s="74" t="s">
        <v>62</v>
      </c>
      <c r="C32" s="120">
        <v>1.208769</v>
      </c>
      <c r="D32" s="120">
        <v>3.4654690000000001</v>
      </c>
      <c r="E32" s="120">
        <v>1.5396880000000002</v>
      </c>
      <c r="F32" s="115">
        <f t="shared" si="8"/>
        <v>2.7084707335820798E-2</v>
      </c>
      <c r="G32" s="88">
        <f t="shared" si="9"/>
        <v>0.33091900000000019</v>
      </c>
      <c r="H32" s="117">
        <f t="shared" si="10"/>
        <v>27.376529345143712</v>
      </c>
      <c r="I32" s="61"/>
      <c r="J32" s="120">
        <v>24.041021999999998</v>
      </c>
      <c r="K32" s="120">
        <v>5.0051570000000005</v>
      </c>
      <c r="L32" s="115">
        <f t="shared" si="11"/>
        <v>4.0114938644341055E-2</v>
      </c>
      <c r="M32" s="132"/>
      <c r="N32" s="74"/>
    </row>
    <row r="33" spans="1:15" x14ac:dyDescent="0.2">
      <c r="A33" s="27"/>
      <c r="B33" s="74" t="s">
        <v>135</v>
      </c>
      <c r="C33" s="120">
        <v>3362.941131</v>
      </c>
      <c r="D33" s="120">
        <v>5015.221631999998</v>
      </c>
      <c r="E33" s="120">
        <v>3891.7771080000002</v>
      </c>
      <c r="F33" s="115">
        <f t="shared" si="8"/>
        <v>68.460391966701721</v>
      </c>
      <c r="G33" s="88">
        <f t="shared" si="9"/>
        <v>528.83597700000018</v>
      </c>
      <c r="H33" s="117">
        <f t="shared" si="10"/>
        <v>15.725400963017933</v>
      </c>
      <c r="I33" s="61"/>
      <c r="J33" s="120">
        <v>6832.1339230000012</v>
      </c>
      <c r="K33" s="120">
        <v>8906.9987400000009</v>
      </c>
      <c r="L33" s="115">
        <f t="shared" si="11"/>
        <v>71.387112923795016</v>
      </c>
    </row>
    <row r="34" spans="1:15" ht="9.9499999999999993" customHeight="1" x14ac:dyDescent="0.2">
      <c r="A34" s="27"/>
      <c r="B34" s="78"/>
      <c r="C34" s="58"/>
      <c r="D34" s="58"/>
      <c r="E34" s="58"/>
      <c r="F34" s="59"/>
      <c r="G34" s="60"/>
      <c r="H34" s="61"/>
      <c r="I34" s="61"/>
      <c r="J34" s="58"/>
      <c r="K34" s="58"/>
      <c r="L34" s="59"/>
    </row>
    <row r="35" spans="1:15" x14ac:dyDescent="0.2">
      <c r="A35" s="70" t="s">
        <v>67</v>
      </c>
      <c r="B35" s="69"/>
      <c r="C35" s="70">
        <f>SUM(C36:C42)</f>
        <v>9276.7153960000014</v>
      </c>
      <c r="D35" s="70">
        <f t="shared" ref="D35:E35" si="12">SUM(D36:D42)</f>
        <v>9934.7685769999989</v>
      </c>
      <c r="E35" s="70">
        <f t="shared" si="12"/>
        <v>8228.7586480000009</v>
      </c>
      <c r="F35" s="73">
        <f>E35/$E$46*100</f>
        <v>8.1913400955496485</v>
      </c>
      <c r="G35" s="71">
        <f>E35-C35</f>
        <v>-1047.9567480000005</v>
      </c>
      <c r="H35" s="72">
        <f>(G35/C35)*100</f>
        <v>-11.296635751613829</v>
      </c>
      <c r="I35" s="72"/>
      <c r="J35" s="70">
        <f t="shared" ref="J35:K35" si="13">SUM(J36:J42)</f>
        <v>18305.386746</v>
      </c>
      <c r="K35" s="70">
        <f t="shared" si="13"/>
        <v>18163.527224999998</v>
      </c>
      <c r="L35" s="73">
        <f>K35/$K$46*100</f>
        <v>8.5397148118757862</v>
      </c>
      <c r="N35" s="37"/>
      <c r="O35" s="74"/>
    </row>
    <row r="36" spans="1:15" x14ac:dyDescent="0.2">
      <c r="A36" s="27"/>
      <c r="B36" s="74" t="s">
        <v>63</v>
      </c>
      <c r="C36" s="120">
        <v>5279.9698850000013</v>
      </c>
      <c r="D36" s="120">
        <v>5437.7164469999998</v>
      </c>
      <c r="E36" s="120">
        <v>3861.4630639999996</v>
      </c>
      <c r="F36" s="115">
        <f>E36/$E$35*100</f>
        <v>46.926434826698042</v>
      </c>
      <c r="G36" s="88">
        <f>E36-C36</f>
        <v>-1418.5068210000018</v>
      </c>
      <c r="H36" s="117">
        <f>(G36/C36)*100</f>
        <v>-26.865812720445113</v>
      </c>
      <c r="I36" s="61"/>
      <c r="J36" s="120">
        <v>9776.1252970000005</v>
      </c>
      <c r="K36" s="120">
        <v>9299.1795110000021</v>
      </c>
      <c r="L36" s="115">
        <f>K36/$K$35*100</f>
        <v>51.196991618460288</v>
      </c>
      <c r="N36" s="37"/>
      <c r="O36" s="74"/>
    </row>
    <row r="37" spans="1:15" x14ac:dyDescent="0.2">
      <c r="A37" s="27"/>
      <c r="B37" s="74" t="s">
        <v>137</v>
      </c>
      <c r="C37" s="120">
        <v>939.12730499999998</v>
      </c>
      <c r="D37" s="120">
        <v>1401.3017049999999</v>
      </c>
      <c r="E37" s="120">
        <v>1642.7205620000004</v>
      </c>
      <c r="F37" s="115">
        <f t="shared" ref="F37:F42" si="14">E37/$E$35*100</f>
        <v>19.963163731862078</v>
      </c>
      <c r="G37" s="88">
        <f t="shared" ref="G37:G42" si="15">E37-C37</f>
        <v>703.59325700000045</v>
      </c>
      <c r="H37" s="117">
        <f t="shared" ref="H37:H42" si="16">(G37/C37)*100</f>
        <v>74.919902046719898</v>
      </c>
      <c r="I37" s="61"/>
      <c r="J37" s="120">
        <v>2420.2200370000005</v>
      </c>
      <c r="K37" s="120">
        <v>3044.0222669999989</v>
      </c>
      <c r="L37" s="115">
        <f t="shared" ref="L37:L42" si="17">K37/$K$35*100</f>
        <v>16.758982048433047</v>
      </c>
      <c r="N37" s="37"/>
      <c r="O37" s="74"/>
    </row>
    <row r="38" spans="1:15" x14ac:dyDescent="0.2">
      <c r="A38" s="27"/>
      <c r="B38" s="74" t="s">
        <v>136</v>
      </c>
      <c r="C38" s="120">
        <v>536.62107000000003</v>
      </c>
      <c r="D38" s="120">
        <v>836.75045299999999</v>
      </c>
      <c r="E38" s="120">
        <v>848.04724199999998</v>
      </c>
      <c r="F38" s="115">
        <f t="shared" si="14"/>
        <v>10.305895193634314</v>
      </c>
      <c r="G38" s="88">
        <f t="shared" si="15"/>
        <v>311.42617199999995</v>
      </c>
      <c r="H38" s="117">
        <f t="shared" si="16"/>
        <v>58.034652273344378</v>
      </c>
      <c r="I38" s="61"/>
      <c r="J38" s="120">
        <v>988.83525399999996</v>
      </c>
      <c r="K38" s="120">
        <v>1684.797695</v>
      </c>
      <c r="L38" s="115">
        <f t="shared" si="17"/>
        <v>9.2757187198809632</v>
      </c>
      <c r="N38" s="37"/>
      <c r="O38" s="74"/>
    </row>
    <row r="39" spans="1:15" x14ac:dyDescent="0.2">
      <c r="A39" s="27"/>
      <c r="B39" s="74" t="s">
        <v>139</v>
      </c>
      <c r="C39" s="120">
        <v>156.06711899999993</v>
      </c>
      <c r="D39" s="120">
        <v>263.97671600000001</v>
      </c>
      <c r="E39" s="120">
        <v>216.68223200000006</v>
      </c>
      <c r="F39" s="115">
        <f t="shared" si="14"/>
        <v>2.6332311016639753</v>
      </c>
      <c r="G39" s="88">
        <f t="shared" si="15"/>
        <v>60.615113000000122</v>
      </c>
      <c r="H39" s="117">
        <f t="shared" si="16"/>
        <v>38.839131130497869</v>
      </c>
      <c r="I39" s="61"/>
      <c r="J39" s="120">
        <v>313.6801099999999</v>
      </c>
      <c r="K39" s="120">
        <v>480.65894800000007</v>
      </c>
      <c r="L39" s="115">
        <f t="shared" si="17"/>
        <v>2.6462863850498626</v>
      </c>
      <c r="N39" s="37"/>
      <c r="O39" s="74"/>
    </row>
    <row r="40" spans="1:15" x14ac:dyDescent="0.2">
      <c r="A40" s="27"/>
      <c r="B40" s="74" t="s">
        <v>138</v>
      </c>
      <c r="C40" s="120">
        <v>0</v>
      </c>
      <c r="D40" s="120">
        <v>0</v>
      </c>
      <c r="E40" s="120">
        <v>221.86018999999999</v>
      </c>
      <c r="F40" s="115">
        <f t="shared" si="14"/>
        <v>2.6961562428851051</v>
      </c>
      <c r="G40" s="88">
        <f t="shared" si="15"/>
        <v>221.86018999999999</v>
      </c>
      <c r="H40" s="117" t="e">
        <f t="shared" si="16"/>
        <v>#DIV/0!</v>
      </c>
      <c r="I40" s="61"/>
      <c r="J40" s="120">
        <v>28.446110000000001</v>
      </c>
      <c r="K40" s="120">
        <v>221.86018999999999</v>
      </c>
      <c r="L40" s="115">
        <f t="shared" si="17"/>
        <v>1.221459836802155</v>
      </c>
      <c r="N40" s="129"/>
      <c r="O40" s="74"/>
    </row>
    <row r="41" spans="1:15" x14ac:dyDescent="0.2">
      <c r="A41" s="27"/>
      <c r="B41" s="74" t="s">
        <v>64</v>
      </c>
      <c r="C41" s="120">
        <v>36.905152999999999</v>
      </c>
      <c r="D41" s="120">
        <v>24.899598000000001</v>
      </c>
      <c r="E41" s="120">
        <v>68.132608000000005</v>
      </c>
      <c r="F41" s="115">
        <f t="shared" si="14"/>
        <v>0.82798160590795333</v>
      </c>
      <c r="G41" s="88">
        <f t="shared" si="15"/>
        <v>31.227455000000006</v>
      </c>
      <c r="H41" s="117">
        <f t="shared" si="16"/>
        <v>84.615432972192266</v>
      </c>
      <c r="I41" s="61"/>
      <c r="J41" s="120">
        <v>110.83028300000001</v>
      </c>
      <c r="K41" s="120">
        <v>93.032205999999988</v>
      </c>
      <c r="L41" s="115">
        <f t="shared" si="17"/>
        <v>0.51219239989880327</v>
      </c>
      <c r="N41" s="37"/>
      <c r="O41" s="74"/>
    </row>
    <row r="42" spans="1:15" x14ac:dyDescent="0.2">
      <c r="A42" s="27"/>
      <c r="B42" s="74" t="s">
        <v>65</v>
      </c>
      <c r="C42" s="120">
        <v>2328.0248640000004</v>
      </c>
      <c r="D42" s="120">
        <v>1970.123658</v>
      </c>
      <c r="E42" s="120">
        <v>1369.8527500000002</v>
      </c>
      <c r="F42" s="115">
        <f t="shared" si="14"/>
        <v>16.647137297348525</v>
      </c>
      <c r="G42" s="88">
        <f t="shared" si="15"/>
        <v>-958.17211400000019</v>
      </c>
      <c r="H42" s="117">
        <f t="shared" si="16"/>
        <v>-41.158156376116786</v>
      </c>
      <c r="I42" s="61"/>
      <c r="J42" s="120">
        <v>4667.2496550000005</v>
      </c>
      <c r="K42" s="120">
        <v>3339.976408</v>
      </c>
      <c r="L42" s="115">
        <f t="shared" si="17"/>
        <v>18.388368991474895</v>
      </c>
    </row>
    <row r="43" spans="1:15" ht="9.9499999999999993" customHeight="1" x14ac:dyDescent="0.2">
      <c r="A43" s="27"/>
      <c r="B43" s="74"/>
      <c r="C43" s="58"/>
      <c r="D43" s="58"/>
      <c r="E43" s="58"/>
      <c r="F43" s="59"/>
      <c r="G43" s="60"/>
      <c r="H43" s="61"/>
      <c r="I43" s="61"/>
      <c r="J43" s="58"/>
      <c r="K43" s="58"/>
      <c r="L43" s="59"/>
    </row>
    <row r="44" spans="1:15" x14ac:dyDescent="0.2">
      <c r="A44" s="70" t="s">
        <v>70</v>
      </c>
      <c r="B44" s="69"/>
      <c r="C44" s="70">
        <v>1712.9829290000002</v>
      </c>
      <c r="D44" s="70">
        <v>1962.1311260000004</v>
      </c>
      <c r="E44" s="70">
        <v>1692.2639469999999</v>
      </c>
      <c r="F44" s="73">
        <f>E44/$E$46*100</f>
        <v>1.6845687319658285</v>
      </c>
      <c r="G44" s="71">
        <f>E44-C44</f>
        <v>-20.718982000000324</v>
      </c>
      <c r="H44" s="72">
        <f>(G44/C44)*100</f>
        <v>-1.2095264727533266</v>
      </c>
      <c r="I44" s="72"/>
      <c r="J44" s="70">
        <v>2823.3980169999995</v>
      </c>
      <c r="K44" s="70">
        <v>3654.3950730000006</v>
      </c>
      <c r="L44" s="73">
        <f>K44/$K$46*100</f>
        <v>1.7181404991862201</v>
      </c>
    </row>
    <row r="45" spans="1:15" ht="9.9499999999999993" customHeight="1" x14ac:dyDescent="0.2">
      <c r="A45" s="27"/>
      <c r="B45" s="78"/>
      <c r="C45" s="58"/>
      <c r="D45" s="58"/>
      <c r="E45" s="58"/>
      <c r="F45" s="59"/>
      <c r="G45" s="60"/>
      <c r="H45" s="61"/>
      <c r="I45" s="61"/>
      <c r="J45" s="58"/>
      <c r="K45" s="58"/>
      <c r="L45" s="59"/>
    </row>
    <row r="46" spans="1:15" x14ac:dyDescent="0.2">
      <c r="A46" s="64" t="s">
        <v>49</v>
      </c>
      <c r="B46" s="80"/>
      <c r="C46" s="64">
        <v>92699.896535000022</v>
      </c>
      <c r="D46" s="64">
        <v>112237.96900000001</v>
      </c>
      <c r="E46" s="64">
        <v>100456.806237</v>
      </c>
      <c r="F46" s="67">
        <v>100</v>
      </c>
      <c r="G46" s="66">
        <f>E46-C46</f>
        <v>7756.9097019999754</v>
      </c>
      <c r="H46" s="67">
        <f>(G46/C46)*100</f>
        <v>8.3677652208287583</v>
      </c>
      <c r="I46" s="65"/>
      <c r="J46" s="64">
        <v>187224.61691599997</v>
      </c>
      <c r="K46" s="64">
        <v>212694.77523699999</v>
      </c>
      <c r="L46" s="67">
        <v>100</v>
      </c>
    </row>
    <row r="48" spans="1:15" x14ac:dyDescent="0.2">
      <c r="E48" s="28"/>
      <c r="K48" s="28"/>
    </row>
    <row r="50" spans="6:12" x14ac:dyDescent="0.2">
      <c r="F50" s="14"/>
      <c r="L50" s="14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K38"/>
  <sheetViews>
    <sheetView view="pageBreakPreview" zoomScale="120" zoomScaleNormal="100" zoomScaleSheetLayoutView="120" workbookViewId="0">
      <selection activeCell="N11" sqref="N11"/>
    </sheetView>
  </sheetViews>
  <sheetFormatPr defaultColWidth="9.140625" defaultRowHeight="12.75" x14ac:dyDescent="0.2"/>
  <cols>
    <col min="1" max="1" width="39.7109375" style="40" customWidth="1"/>
    <col min="2" max="4" width="8.5703125" style="35" bestFit="1" customWidth="1"/>
    <col min="5" max="5" width="11.42578125" style="35" bestFit="1" customWidth="1"/>
    <col min="6" max="6" width="11.28515625" style="35" bestFit="1" customWidth="1"/>
    <col min="7" max="7" width="8.7109375" style="35" bestFit="1" customWidth="1"/>
    <col min="8" max="8" width="0.7109375" style="35" customWidth="1"/>
    <col min="9" max="10" width="10" style="35" bestFit="1" customWidth="1"/>
    <col min="11" max="11" width="10.5703125" style="35" customWidth="1"/>
    <col min="12" max="16384" width="9.140625" style="35"/>
  </cols>
  <sheetData>
    <row r="1" spans="1:11" x14ac:dyDescent="0.2">
      <c r="A1" s="4" t="s">
        <v>117</v>
      </c>
    </row>
    <row r="3" spans="1:11" s="37" customFormat="1" ht="12" x14ac:dyDescent="0.2">
      <c r="A3" s="36"/>
      <c r="B3" s="144" t="s">
        <v>100</v>
      </c>
      <c r="C3" s="144"/>
      <c r="D3" s="144"/>
      <c r="E3" s="19"/>
      <c r="F3" s="145" t="s">
        <v>42</v>
      </c>
      <c r="G3" s="145"/>
      <c r="H3" s="20"/>
      <c r="I3" s="144" t="s">
        <v>100</v>
      </c>
      <c r="J3" s="144"/>
      <c r="K3" s="144"/>
    </row>
    <row r="4" spans="1:11" s="37" customFormat="1" ht="36" customHeight="1" x14ac:dyDescent="0.2">
      <c r="A4" s="38" t="s">
        <v>102</v>
      </c>
      <c r="B4" s="22" t="s">
        <v>185</v>
      </c>
      <c r="C4" s="22" t="s">
        <v>177</v>
      </c>
      <c r="D4" s="22" t="s">
        <v>186</v>
      </c>
      <c r="E4" s="23" t="s">
        <v>47</v>
      </c>
      <c r="F4" s="24" t="s">
        <v>100</v>
      </c>
      <c r="G4" s="26" t="s">
        <v>0</v>
      </c>
      <c r="H4" s="26"/>
      <c r="I4" s="22" t="s">
        <v>187</v>
      </c>
      <c r="J4" s="22" t="s">
        <v>188</v>
      </c>
      <c r="K4" s="23" t="s">
        <v>47</v>
      </c>
    </row>
    <row r="5" spans="1:11" s="37" customFormat="1" ht="15" customHeight="1" x14ac:dyDescent="0.2">
      <c r="A5" s="81" t="s">
        <v>71</v>
      </c>
      <c r="B5" s="106">
        <f>SUM(B6:B7)</f>
        <v>7856.9582279999995</v>
      </c>
      <c r="C5" s="106">
        <f t="shared" ref="C5:D5" si="0">SUM(C6:C7)</f>
        <v>13687.771866999999</v>
      </c>
      <c r="D5" s="106">
        <f t="shared" si="0"/>
        <v>10239.504951000001</v>
      </c>
      <c r="E5" s="110">
        <f>D5/D$36*100</f>
        <v>10.192942951862046</v>
      </c>
      <c r="F5" s="111">
        <f>D5-B5</f>
        <v>2382.5467230000013</v>
      </c>
      <c r="G5" s="111">
        <f>F5/B5*100</f>
        <v>30.324034490972242</v>
      </c>
      <c r="H5" s="72">
        <v>91343.749976999999</v>
      </c>
      <c r="I5" s="106">
        <f t="shared" ref="I5:J5" si="1">SUM(I6:I7)</f>
        <v>17532.827550999998</v>
      </c>
      <c r="J5" s="106">
        <f t="shared" si="1"/>
        <v>23927.276817999998</v>
      </c>
      <c r="K5" s="110">
        <f>J5/J$36*100</f>
        <v>11.249583724536008</v>
      </c>
    </row>
    <row r="6" spans="1:11" s="39" customFormat="1" ht="27.75" customHeight="1" x14ac:dyDescent="0.2">
      <c r="A6" s="82" t="s">
        <v>72</v>
      </c>
      <c r="B6" s="86">
        <v>7261.3862989999998</v>
      </c>
      <c r="C6" s="86">
        <v>12770.668917999999</v>
      </c>
      <c r="D6" s="86">
        <v>9919.1205630000004</v>
      </c>
      <c r="E6" s="87">
        <f>D6/D$36*100</f>
        <v>9.8740154446066963</v>
      </c>
      <c r="F6" s="89">
        <f t="shared" ref="F6:F7" si="2">D6-B6</f>
        <v>2657.7342640000006</v>
      </c>
      <c r="G6" s="89">
        <f t="shared" ref="G6:G7" si="3">F6/B6*100</f>
        <v>36.600921016500806</v>
      </c>
      <c r="H6" s="95">
        <v>-610.72689200000002</v>
      </c>
      <c r="I6" s="135">
        <v>15770.978496</v>
      </c>
      <c r="J6" s="135">
        <v>22689.789481</v>
      </c>
      <c r="K6" s="84">
        <f>J6/J$36*100</f>
        <v>10.667770026657863</v>
      </c>
    </row>
    <row r="7" spans="1:11" s="37" customFormat="1" ht="15" customHeight="1" x14ac:dyDescent="0.2">
      <c r="A7" s="57" t="s">
        <v>73</v>
      </c>
      <c r="B7" s="127">
        <v>595.57192899999995</v>
      </c>
      <c r="C7" s="127">
        <v>917.10294899999997</v>
      </c>
      <c r="D7" s="127">
        <v>320.384388</v>
      </c>
      <c r="E7" s="88">
        <f>D7/D$36*100</f>
        <v>0.31892750725534896</v>
      </c>
      <c r="F7" s="89">
        <f t="shared" si="2"/>
        <v>-275.18754099999995</v>
      </c>
      <c r="G7" s="89">
        <f t="shared" si="3"/>
        <v>-46.20559291000432</v>
      </c>
      <c r="H7" s="89">
        <v>90733.023084999993</v>
      </c>
      <c r="I7" s="135">
        <v>1761.8490549999999</v>
      </c>
      <c r="J7" s="136">
        <v>1237.487337</v>
      </c>
      <c r="K7" s="60">
        <f>J7/J$36*100</f>
        <v>0.58181369787814552</v>
      </c>
    </row>
    <row r="8" spans="1:11" s="37" customFormat="1" ht="9.9499999999999993" customHeight="1" x14ac:dyDescent="0.2">
      <c r="A8" s="85"/>
      <c r="B8" s="86"/>
      <c r="C8" s="86"/>
      <c r="D8" s="86"/>
      <c r="E8" s="87"/>
      <c r="F8" s="88"/>
      <c r="G8" s="89"/>
      <c r="H8" s="89"/>
      <c r="I8" s="86"/>
      <c r="J8" s="86"/>
      <c r="K8" s="87"/>
    </row>
    <row r="9" spans="1:11" s="37" customFormat="1" ht="15" customHeight="1" x14ac:dyDescent="0.2">
      <c r="A9" s="81" t="s">
        <v>96</v>
      </c>
      <c r="B9" s="106">
        <f>SUM(B10:B15)</f>
        <v>7044.7653070000006</v>
      </c>
      <c r="C9" s="106">
        <f t="shared" ref="C9:D9" si="4">SUM(C10:C15)</f>
        <v>10329.393167999999</v>
      </c>
      <c r="D9" s="106">
        <f t="shared" si="4"/>
        <v>8432.0036490000002</v>
      </c>
      <c r="E9" s="110">
        <f t="shared" ref="E9:E15" si="5">D9/D$36*100</f>
        <v>8.3936608825757659</v>
      </c>
      <c r="F9" s="111">
        <f t="shared" ref="F9:F15" si="6">D9-B9</f>
        <v>1387.2383419999996</v>
      </c>
      <c r="G9" s="111">
        <f t="shared" ref="G9:G15" si="7">F9/B9*100</f>
        <v>19.691760925258592</v>
      </c>
      <c r="H9" s="72"/>
      <c r="I9" s="106">
        <f t="shared" ref="I9:J9" si="8">SUM(I10:I15)</f>
        <v>15290.182156999999</v>
      </c>
      <c r="J9" s="106">
        <f t="shared" si="8"/>
        <v>18761.396817000001</v>
      </c>
      <c r="K9" s="110">
        <f t="shared" ref="K9:K15" si="9">J9/J$36*100</f>
        <v>8.8208075614902555</v>
      </c>
    </row>
    <row r="10" spans="1:11" s="37" customFormat="1" ht="15" customHeight="1" x14ac:dyDescent="0.2">
      <c r="A10" s="90" t="s">
        <v>74</v>
      </c>
      <c r="B10" s="86">
        <v>866.79970500000002</v>
      </c>
      <c r="C10" s="86">
        <v>1402.6303809999999</v>
      </c>
      <c r="D10" s="86">
        <v>1211.2295280000001</v>
      </c>
      <c r="E10" s="87">
        <f t="shared" si="5"/>
        <v>1.2057217160004468</v>
      </c>
      <c r="F10" s="89">
        <f t="shared" si="6"/>
        <v>344.42982300000006</v>
      </c>
      <c r="G10" s="89">
        <f t="shared" si="7"/>
        <v>39.735802978843886</v>
      </c>
      <c r="H10" s="117"/>
      <c r="I10" s="135">
        <v>1815.7981540000001</v>
      </c>
      <c r="J10" s="135">
        <v>2613.8599089999998</v>
      </c>
      <c r="K10" s="84">
        <f>J10/J$36*100</f>
        <v>1.2289253020378363</v>
      </c>
    </row>
    <row r="11" spans="1:11" s="39" customFormat="1" ht="27.75" customHeight="1" x14ac:dyDescent="0.2">
      <c r="A11" s="82" t="s">
        <v>75</v>
      </c>
      <c r="B11" s="86">
        <v>987.95551</v>
      </c>
      <c r="C11" s="86">
        <v>1612.098164</v>
      </c>
      <c r="D11" s="86">
        <v>1001.186865</v>
      </c>
      <c r="E11" s="87">
        <f t="shared" si="5"/>
        <v>0.99663417791520992</v>
      </c>
      <c r="F11" s="89">
        <f t="shared" si="6"/>
        <v>13.231355000000008</v>
      </c>
      <c r="G11" s="89">
        <f t="shared" si="7"/>
        <v>1.3392662793084689</v>
      </c>
      <c r="H11" s="95"/>
      <c r="I11" s="135">
        <v>2246.5509959999999</v>
      </c>
      <c r="J11" s="135">
        <v>2613.2850290000001</v>
      </c>
      <c r="K11" s="84">
        <f t="shared" si="9"/>
        <v>1.2286550180125899</v>
      </c>
    </row>
    <row r="12" spans="1:11" s="39" customFormat="1" ht="27.75" customHeight="1" x14ac:dyDescent="0.2">
      <c r="A12" s="82" t="s">
        <v>76</v>
      </c>
      <c r="B12" s="86">
        <v>2281.683254</v>
      </c>
      <c r="C12" s="86">
        <v>3075.6043570000002</v>
      </c>
      <c r="D12" s="86">
        <v>2878.6253539999998</v>
      </c>
      <c r="E12" s="87">
        <f t="shared" si="5"/>
        <v>2.8655354095258425</v>
      </c>
      <c r="F12" s="89">
        <f t="shared" si="6"/>
        <v>596.94209999999975</v>
      </c>
      <c r="G12" s="89">
        <f t="shared" si="7"/>
        <v>26.162356188287987</v>
      </c>
      <c r="H12" s="95"/>
      <c r="I12" s="135">
        <v>4872.5407260000002</v>
      </c>
      <c r="J12" s="135">
        <v>5954.229711</v>
      </c>
      <c r="K12" s="84">
        <f t="shared" si="9"/>
        <v>2.799424529523757</v>
      </c>
    </row>
    <row r="13" spans="1:11" s="37" customFormat="1" ht="15" customHeight="1" x14ac:dyDescent="0.2">
      <c r="A13" s="90" t="s">
        <v>77</v>
      </c>
      <c r="B13" s="86">
        <v>1672.168056</v>
      </c>
      <c r="C13" s="86">
        <v>2053.180899</v>
      </c>
      <c r="D13" s="86">
        <v>1795.5949049999999</v>
      </c>
      <c r="E13" s="87">
        <f t="shared" si="5"/>
        <v>1.7874298141270704</v>
      </c>
      <c r="F13" s="89">
        <f t="shared" si="6"/>
        <v>123.42684899999995</v>
      </c>
      <c r="G13" s="89">
        <f t="shared" si="7"/>
        <v>7.3812466729719626</v>
      </c>
      <c r="H13" s="117"/>
      <c r="I13" s="135">
        <v>3414.085333</v>
      </c>
      <c r="J13" s="135">
        <v>3848.7758039999999</v>
      </c>
      <c r="K13" s="84">
        <f t="shared" si="9"/>
        <v>1.8095300177032621</v>
      </c>
    </row>
    <row r="14" spans="1:11" s="37" customFormat="1" ht="15" customHeight="1" x14ac:dyDescent="0.2">
      <c r="A14" s="90" t="s">
        <v>78</v>
      </c>
      <c r="B14" s="86">
        <v>1129.0210059999999</v>
      </c>
      <c r="C14" s="86">
        <v>2064.7951499999999</v>
      </c>
      <c r="D14" s="86">
        <v>1423.2434949999999</v>
      </c>
      <c r="E14" s="87">
        <f t="shared" si="5"/>
        <v>1.4167715939945886</v>
      </c>
      <c r="F14" s="89">
        <f t="shared" si="6"/>
        <v>294.222489</v>
      </c>
      <c r="G14" s="89">
        <f t="shared" si="7"/>
        <v>26.059965885169724</v>
      </c>
      <c r="H14" s="117"/>
      <c r="I14" s="135">
        <v>2721.1906269999999</v>
      </c>
      <c r="J14" s="135">
        <v>3488.0386450000001</v>
      </c>
      <c r="K14" s="84">
        <f t="shared" si="9"/>
        <v>1.6399268111374026</v>
      </c>
    </row>
    <row r="15" spans="1:11" s="39" customFormat="1" ht="27.75" customHeight="1" x14ac:dyDescent="0.2">
      <c r="A15" s="82" t="s">
        <v>79</v>
      </c>
      <c r="B15" s="86">
        <v>107.137776</v>
      </c>
      <c r="C15" s="86">
        <v>121.084217</v>
      </c>
      <c r="D15" s="86">
        <v>122.123502</v>
      </c>
      <c r="E15" s="87">
        <f t="shared" si="5"/>
        <v>0.12156817101260761</v>
      </c>
      <c r="F15" s="89">
        <f t="shared" si="6"/>
        <v>14.985726</v>
      </c>
      <c r="G15" s="89">
        <f t="shared" si="7"/>
        <v>13.987340935656531</v>
      </c>
      <c r="H15" s="95">
        <v>26.627193808311965</v>
      </c>
      <c r="I15" s="135">
        <v>220.016321</v>
      </c>
      <c r="J15" s="135">
        <v>243.207719</v>
      </c>
      <c r="K15" s="84">
        <f t="shared" si="9"/>
        <v>0.11434588307540709</v>
      </c>
    </row>
    <row r="16" spans="1:11" s="39" customFormat="1" ht="9.9499999999999993" customHeight="1" x14ac:dyDescent="0.2">
      <c r="A16" s="91"/>
      <c r="B16" s="92"/>
      <c r="C16" s="92"/>
      <c r="D16" s="92"/>
      <c r="E16" s="93"/>
      <c r="F16" s="94"/>
      <c r="G16" s="95"/>
      <c r="H16" s="95"/>
      <c r="I16" s="92"/>
      <c r="J16" s="92"/>
      <c r="K16" s="84"/>
    </row>
    <row r="17" spans="1:11" s="37" customFormat="1" ht="15" customHeight="1" x14ac:dyDescent="0.2">
      <c r="A17" s="81" t="s">
        <v>122</v>
      </c>
      <c r="B17" s="106">
        <f t="shared" ref="B17:D17" si="10">SUM(B18:B19)</f>
        <v>3910.4247459999997</v>
      </c>
      <c r="C17" s="106">
        <f t="shared" si="10"/>
        <v>1465.60582</v>
      </c>
      <c r="D17" s="107">
        <f t="shared" si="10"/>
        <v>5825.8034109999999</v>
      </c>
      <c r="E17" s="111">
        <f>D17/D$36*100</f>
        <v>5.79931179302638</v>
      </c>
      <c r="F17" s="111">
        <f t="shared" ref="F17:F19" si="11">D17-B17</f>
        <v>1915.3786650000002</v>
      </c>
      <c r="G17" s="111">
        <f t="shared" ref="G17:G19" si="12">F17/B17*100</f>
        <v>48.981345746629032</v>
      </c>
      <c r="H17" s="72"/>
      <c r="I17" s="106">
        <f t="shared" ref="I17" si="13">SUM(I18:I19)</f>
        <v>5225.1070540000001</v>
      </c>
      <c r="J17" s="106">
        <f t="shared" ref="J17" si="14">SUM(J18:J19)</f>
        <v>7291.4092309999996</v>
      </c>
      <c r="K17" s="110">
        <f>J17/J$36*100</f>
        <v>3.4281092344066186</v>
      </c>
    </row>
    <row r="18" spans="1:11" s="39" customFormat="1" ht="27.75" customHeight="1" x14ac:dyDescent="0.2">
      <c r="A18" s="82" t="s">
        <v>140</v>
      </c>
      <c r="B18" s="86">
        <v>3356.5223059999998</v>
      </c>
      <c r="C18" s="86">
        <v>976.07131800000002</v>
      </c>
      <c r="D18" s="135">
        <v>4942.8650289999996</v>
      </c>
      <c r="E18" s="89">
        <f>D18/D$36*100</f>
        <v>4.9203883879591794</v>
      </c>
      <c r="F18" s="89">
        <f t="shared" si="11"/>
        <v>1586.3427229999998</v>
      </c>
      <c r="G18" s="89">
        <f t="shared" si="12"/>
        <v>47.261498014308138</v>
      </c>
      <c r="H18" s="95">
        <v>-0.63510259035487637</v>
      </c>
      <c r="I18" s="135">
        <v>4266.3643549999997</v>
      </c>
      <c r="J18" s="135">
        <v>5918.9363469999998</v>
      </c>
      <c r="K18" s="84">
        <f>J18/J$36*100</f>
        <v>2.7828310970049404</v>
      </c>
    </row>
    <row r="19" spans="1:11" s="39" customFormat="1" ht="27.75" customHeight="1" x14ac:dyDescent="0.2">
      <c r="A19" s="82" t="s">
        <v>80</v>
      </c>
      <c r="B19" s="86">
        <v>553.90243999999996</v>
      </c>
      <c r="C19" s="86">
        <v>489.53450199999997</v>
      </c>
      <c r="D19" s="86">
        <v>882.93838200000005</v>
      </c>
      <c r="E19" s="87">
        <f>D19/D$36*100</f>
        <v>0.87892340506720046</v>
      </c>
      <c r="F19" s="89">
        <f t="shared" si="11"/>
        <v>329.03594200000009</v>
      </c>
      <c r="G19" s="89">
        <f t="shared" si="12"/>
        <v>59.403230287268663</v>
      </c>
      <c r="H19" s="95"/>
      <c r="I19" s="135">
        <v>958.74269900000002</v>
      </c>
      <c r="J19" s="135">
        <v>1372.472884</v>
      </c>
      <c r="K19" s="84">
        <f>J19/J$36*100</f>
        <v>0.64527813740167839</v>
      </c>
    </row>
    <row r="20" spans="1:11" s="39" customFormat="1" ht="9.9499999999999993" customHeight="1" x14ac:dyDescent="0.25">
      <c r="A20" s="91"/>
      <c r="B20" s="92"/>
      <c r="C20" s="92"/>
      <c r="D20" s="92"/>
      <c r="E20" s="93"/>
      <c r="F20" s="94"/>
      <c r="G20" s="95"/>
      <c r="H20" s="95"/>
      <c r="I20" s="92"/>
      <c r="J20" s="92"/>
      <c r="K20" s="93"/>
    </row>
    <row r="21" spans="1:11" s="37" customFormat="1" ht="15" customHeight="1" x14ac:dyDescent="0.2">
      <c r="A21" s="81" t="s">
        <v>81</v>
      </c>
      <c r="B21" s="107">
        <v>264.392111</v>
      </c>
      <c r="C21" s="107">
        <v>278.86239999999998</v>
      </c>
      <c r="D21" s="107">
        <v>363.91543899999999</v>
      </c>
      <c r="E21" s="110">
        <f>D21/D$36*100</f>
        <v>0.36226060993960169</v>
      </c>
      <c r="F21" s="111">
        <f t="shared" ref="F21" si="15">D21-B21</f>
        <v>99.523327999999992</v>
      </c>
      <c r="G21" s="111">
        <f t="shared" ref="G21" si="16">F21/B21*100</f>
        <v>37.642321332348679</v>
      </c>
      <c r="H21" s="72"/>
      <c r="I21" s="107">
        <v>493.40487000000002</v>
      </c>
      <c r="J21" s="107">
        <v>642.77783899999997</v>
      </c>
      <c r="K21" s="110">
        <f>J21/J$36*100</f>
        <v>0.30220668950789698</v>
      </c>
    </row>
    <row r="22" spans="1:11" s="37" customFormat="1" ht="9.9499999999999993" customHeight="1" x14ac:dyDescent="0.2">
      <c r="A22" s="96"/>
      <c r="B22" s="97"/>
      <c r="C22" s="97"/>
      <c r="D22" s="97"/>
      <c r="E22" s="98"/>
      <c r="F22" s="99"/>
      <c r="G22" s="100"/>
      <c r="H22" s="100"/>
      <c r="I22" s="97"/>
      <c r="J22" s="97"/>
      <c r="K22" s="98"/>
    </row>
    <row r="23" spans="1:11" s="37" customFormat="1" ht="15" customHeight="1" x14ac:dyDescent="0.2">
      <c r="A23" s="81" t="s">
        <v>82</v>
      </c>
      <c r="B23" s="106">
        <f>SUM(B24:B31)</f>
        <v>48791.512309999998</v>
      </c>
      <c r="C23" s="106">
        <f t="shared" ref="C23:D23" si="17">SUM(C24:C31)</f>
        <v>58770.681153999998</v>
      </c>
      <c r="D23" s="106">
        <f t="shared" si="17"/>
        <v>55774.579289999994</v>
      </c>
      <c r="E23" s="110">
        <f t="shared" ref="E23:E31" si="18">D23/D$36*100</f>
        <v>55.520956099694565</v>
      </c>
      <c r="F23" s="111">
        <f t="shared" ref="F23:F31" si="19">D23-B23</f>
        <v>6983.066979999996</v>
      </c>
      <c r="G23" s="111">
        <f t="shared" ref="G23:G31" si="20">F23/B23*100</f>
        <v>14.312052751373297</v>
      </c>
      <c r="H23" s="72"/>
      <c r="I23" s="106">
        <f>SUM(I24:I31)</f>
        <v>97234.875477999987</v>
      </c>
      <c r="J23" s="106">
        <f t="shared" ref="J23" si="21">SUM(J24:J31)</f>
        <v>114545.26044400001</v>
      </c>
      <c r="K23" s="110">
        <f t="shared" ref="K23:K31" si="22">J23/J$36*100</f>
        <v>53.854289705219763</v>
      </c>
    </row>
    <row r="24" spans="1:11" s="39" customFormat="1" ht="27.75" customHeight="1" x14ac:dyDescent="0.2">
      <c r="A24" s="82" t="s">
        <v>83</v>
      </c>
      <c r="B24" s="86">
        <v>1192.679979</v>
      </c>
      <c r="C24" s="86">
        <v>1614.5052470000001</v>
      </c>
      <c r="D24" s="86">
        <v>1501.214469</v>
      </c>
      <c r="E24" s="87">
        <f t="shared" si="18"/>
        <v>1.4943880113591315</v>
      </c>
      <c r="F24" s="89">
        <f t="shared" si="19"/>
        <v>308.53449000000001</v>
      </c>
      <c r="G24" s="89">
        <f t="shared" si="20"/>
        <v>25.869008907040602</v>
      </c>
      <c r="H24" s="95"/>
      <c r="I24" s="135">
        <v>2102.956115</v>
      </c>
      <c r="J24" s="135">
        <v>3115.7197160000001</v>
      </c>
      <c r="K24" s="84">
        <f t="shared" si="22"/>
        <v>1.4648783509271621</v>
      </c>
    </row>
    <row r="25" spans="1:11" s="39" customFormat="1" ht="27.75" customHeight="1" x14ac:dyDescent="0.2">
      <c r="A25" s="82" t="s">
        <v>84</v>
      </c>
      <c r="B25" s="86">
        <v>1364.334075</v>
      </c>
      <c r="C25" s="86">
        <v>1608.111981</v>
      </c>
      <c r="D25" s="86">
        <v>781.42193799999995</v>
      </c>
      <c r="E25" s="87">
        <f t="shared" si="18"/>
        <v>0.77786858578447293</v>
      </c>
      <c r="F25" s="89">
        <f t="shared" si="19"/>
        <v>-582.91213700000003</v>
      </c>
      <c r="G25" s="89">
        <f t="shared" si="20"/>
        <v>-42.725029571661182</v>
      </c>
      <c r="H25" s="95"/>
      <c r="I25" s="135">
        <v>3101.7950219999998</v>
      </c>
      <c r="J25" s="135">
        <v>2389.533919</v>
      </c>
      <c r="K25" s="84">
        <f t="shared" si="22"/>
        <v>1.1234568015774751</v>
      </c>
    </row>
    <row r="26" spans="1:11" s="37" customFormat="1" ht="15" customHeight="1" x14ac:dyDescent="0.2">
      <c r="A26" s="90" t="s">
        <v>85</v>
      </c>
      <c r="B26" s="86">
        <v>6985.651038</v>
      </c>
      <c r="C26" s="86">
        <v>6356.3901910000004</v>
      </c>
      <c r="D26" s="86">
        <v>4886.9176420000003</v>
      </c>
      <c r="E26" s="87">
        <f t="shared" si="18"/>
        <v>4.8646954099562683</v>
      </c>
      <c r="F26" s="89">
        <f t="shared" si="19"/>
        <v>-2098.7333959999996</v>
      </c>
      <c r="G26" s="89">
        <f t="shared" si="20"/>
        <v>-30.043490357355001</v>
      </c>
      <c r="H26" s="117"/>
      <c r="I26" s="135">
        <v>13662.824263</v>
      </c>
      <c r="J26" s="135">
        <v>11243.307833000001</v>
      </c>
      <c r="K26" s="84">
        <f t="shared" si="22"/>
        <v>5.2861231877801824</v>
      </c>
    </row>
    <row r="27" spans="1:11" s="37" customFormat="1" ht="15" customHeight="1" x14ac:dyDescent="0.2">
      <c r="A27" s="90" t="s">
        <v>86</v>
      </c>
      <c r="B27" s="86">
        <v>2754.2644759999998</v>
      </c>
      <c r="C27" s="86">
        <v>1854.3959150000001</v>
      </c>
      <c r="D27" s="86">
        <v>3835.6041519999999</v>
      </c>
      <c r="E27" s="87">
        <f t="shared" si="18"/>
        <v>3.8181625473449312</v>
      </c>
      <c r="F27" s="89">
        <f t="shared" si="19"/>
        <v>1081.3396760000001</v>
      </c>
      <c r="G27" s="89">
        <f t="shared" si="20"/>
        <v>39.260560684078619</v>
      </c>
      <c r="H27" s="117"/>
      <c r="I27" s="135">
        <v>4916.2053999999998</v>
      </c>
      <c r="J27" s="135">
        <v>5690.0000669999999</v>
      </c>
      <c r="K27" s="84">
        <f t="shared" si="22"/>
        <v>2.6751950350730462</v>
      </c>
    </row>
    <row r="28" spans="1:11" s="37" customFormat="1" ht="15" customHeight="1" x14ac:dyDescent="0.2">
      <c r="A28" s="90" t="s">
        <v>87</v>
      </c>
      <c r="B28" s="86">
        <v>2229.1190040000001</v>
      </c>
      <c r="C28" s="86">
        <v>3555.1904669999999</v>
      </c>
      <c r="D28" s="86">
        <v>3478.6182960000001</v>
      </c>
      <c r="E28" s="87">
        <f t="shared" si="18"/>
        <v>3.4628000095813958</v>
      </c>
      <c r="F28" s="89">
        <f t="shared" si="19"/>
        <v>1249.499292</v>
      </c>
      <c r="G28" s="89">
        <f t="shared" si="20"/>
        <v>56.053503189280597</v>
      </c>
      <c r="H28" s="117"/>
      <c r="I28" s="135">
        <v>5109.6958640000003</v>
      </c>
      <c r="J28" s="135">
        <v>7033.808763</v>
      </c>
      <c r="K28" s="84">
        <f t="shared" si="22"/>
        <v>3.3069964954063482</v>
      </c>
    </row>
    <row r="29" spans="1:11" s="37" customFormat="1" ht="15" customHeight="1" x14ac:dyDescent="0.2">
      <c r="A29" s="90" t="s">
        <v>88</v>
      </c>
      <c r="B29" s="86">
        <v>18410.296702</v>
      </c>
      <c r="C29" s="86">
        <v>24525.794699999999</v>
      </c>
      <c r="D29" s="86">
        <v>19418.156534999998</v>
      </c>
      <c r="E29" s="87">
        <f t="shared" si="18"/>
        <v>19.329856544700657</v>
      </c>
      <c r="F29" s="89">
        <f t="shared" si="19"/>
        <v>1007.8598329999986</v>
      </c>
      <c r="G29" s="89">
        <f t="shared" si="20"/>
        <v>5.4744355797943758</v>
      </c>
      <c r="H29" s="117"/>
      <c r="I29" s="135">
        <v>37956.352978000003</v>
      </c>
      <c r="J29" s="135">
        <v>43943.951235</v>
      </c>
      <c r="K29" s="84">
        <f t="shared" si="22"/>
        <v>20.660569205818266</v>
      </c>
    </row>
    <row r="30" spans="1:11" s="39" customFormat="1" ht="27.75" customHeight="1" x14ac:dyDescent="0.2">
      <c r="A30" s="82" t="s">
        <v>141</v>
      </c>
      <c r="B30" s="86">
        <v>12574.629111</v>
      </c>
      <c r="C30" s="86">
        <v>15381.281499000001</v>
      </c>
      <c r="D30" s="86">
        <v>18223.582025</v>
      </c>
      <c r="E30" s="87">
        <f t="shared" si="18"/>
        <v>18.140714111502319</v>
      </c>
      <c r="F30" s="89">
        <f t="shared" si="19"/>
        <v>5648.9529139999995</v>
      </c>
      <c r="G30" s="89">
        <f t="shared" si="20"/>
        <v>44.923415745585878</v>
      </c>
      <c r="H30" s="95"/>
      <c r="I30" s="135">
        <v>23615.150689999999</v>
      </c>
      <c r="J30" s="135">
        <v>33604.863524</v>
      </c>
      <c r="K30" s="84">
        <f t="shared" si="22"/>
        <v>15.79957170389118</v>
      </c>
    </row>
    <row r="31" spans="1:11" s="39" customFormat="1" ht="27.75" customHeight="1" x14ac:dyDescent="0.2">
      <c r="A31" s="82" t="s">
        <v>89</v>
      </c>
      <c r="B31" s="86">
        <v>3280.5379250000001</v>
      </c>
      <c r="C31" s="86">
        <v>3875.0111539999998</v>
      </c>
      <c r="D31" s="86">
        <v>3649.0642330000001</v>
      </c>
      <c r="E31" s="87">
        <f t="shared" si="18"/>
        <v>3.6324708794653935</v>
      </c>
      <c r="F31" s="89">
        <f t="shared" si="19"/>
        <v>368.52630799999997</v>
      </c>
      <c r="G31" s="89">
        <f t="shared" si="20"/>
        <v>11.23371582421197</v>
      </c>
      <c r="H31" s="95"/>
      <c r="I31" s="135">
        <v>6769.8951459999998</v>
      </c>
      <c r="J31" s="135">
        <v>7524.0753869999999</v>
      </c>
      <c r="K31" s="84">
        <f t="shared" si="22"/>
        <v>3.5374989247460951</v>
      </c>
    </row>
    <row r="32" spans="1:11" s="39" customFormat="1" ht="9.9499999999999993" customHeight="1" x14ac:dyDescent="0.2">
      <c r="A32" s="82"/>
      <c r="B32" s="86"/>
      <c r="C32" s="86"/>
      <c r="D32" s="86"/>
      <c r="E32" s="93"/>
      <c r="F32" s="94"/>
      <c r="G32" s="95"/>
      <c r="H32" s="95"/>
      <c r="I32" s="135"/>
      <c r="J32" s="135"/>
      <c r="K32" s="83"/>
    </row>
    <row r="33" spans="1:11" s="37" customFormat="1" ht="15" customHeight="1" x14ac:dyDescent="0.2">
      <c r="A33" s="81" t="s">
        <v>90</v>
      </c>
      <c r="B33" s="107">
        <v>3.764348</v>
      </c>
      <c r="C33" s="107">
        <v>0</v>
      </c>
      <c r="D33" s="107">
        <v>0</v>
      </c>
      <c r="E33" s="107">
        <f>D33/D$36*100</f>
        <v>0</v>
      </c>
      <c r="F33" s="107">
        <f>D33-B33</f>
        <v>-3.764348</v>
      </c>
      <c r="G33" s="107">
        <f t="shared" ref="G33:G36" si="23">F33/B33*100</f>
        <v>-100</v>
      </c>
      <c r="H33" s="100"/>
      <c r="I33" s="107">
        <v>7.8642019999999997</v>
      </c>
      <c r="J33" s="107">
        <v>0</v>
      </c>
      <c r="K33" s="73">
        <v>4.141302942382236E-3</v>
      </c>
    </row>
    <row r="34" spans="1:11" s="37" customFormat="1" ht="15" customHeight="1" x14ac:dyDescent="0.2">
      <c r="A34" s="101" t="s">
        <v>91</v>
      </c>
      <c r="B34" s="108">
        <f>+B33+B23+B21+B17+B9+B5</f>
        <v>67871.817049999998</v>
      </c>
      <c r="C34" s="108">
        <f>+C33+C23+C21+C17+C9+C5</f>
        <v>84532.314408999999</v>
      </c>
      <c r="D34" s="108">
        <f>+D33+D23+D21+D17+D9+D5</f>
        <v>80635.806739999985</v>
      </c>
      <c r="E34" s="112">
        <f>D34/D$36*100</f>
        <v>80.269132337098341</v>
      </c>
      <c r="F34" s="113">
        <f t="shared" ref="F34:F36" si="24">D34-B34</f>
        <v>12763.989689999988</v>
      </c>
      <c r="G34" s="113">
        <f t="shared" si="23"/>
        <v>18.80602324319235</v>
      </c>
      <c r="H34" s="102"/>
      <c r="I34" s="108">
        <f>+I33+I23+I21+I17+I9+I5</f>
        <v>135784.26131199999</v>
      </c>
      <c r="J34" s="108">
        <f>+J33+J23+J21+J17+J9+J5</f>
        <v>165168.12114900001</v>
      </c>
      <c r="K34" s="112">
        <f>J34/J$36*100</f>
        <v>77.654996915160552</v>
      </c>
    </row>
    <row r="35" spans="1:11" s="37" customFormat="1" ht="15" customHeight="1" x14ac:dyDescent="0.2">
      <c r="A35" s="101" t="s">
        <v>92</v>
      </c>
      <c r="B35" s="108">
        <v>24828.079484999998</v>
      </c>
      <c r="C35" s="108">
        <v>27705.654590999999</v>
      </c>
      <c r="D35" s="108">
        <v>19820.999497000001</v>
      </c>
      <c r="E35" s="112">
        <f>D35/D$36*100</f>
        <v>19.730867662901652</v>
      </c>
      <c r="F35" s="113">
        <f t="shared" si="24"/>
        <v>-5007.0799879999977</v>
      </c>
      <c r="G35" s="113">
        <f t="shared" si="23"/>
        <v>-20.167004826229302</v>
      </c>
      <c r="H35" s="102"/>
      <c r="I35" s="108">
        <v>51440.355603999997</v>
      </c>
      <c r="J35" s="108">
        <v>47526.654088000003</v>
      </c>
      <c r="K35" s="112">
        <f>J35/J$36*100</f>
        <v>22.345003084839458</v>
      </c>
    </row>
    <row r="36" spans="1:11" s="37" customFormat="1" ht="15" customHeight="1" x14ac:dyDescent="0.2">
      <c r="A36" s="50" t="s">
        <v>93</v>
      </c>
      <c r="B36" s="109">
        <v>92699.896534999993</v>
      </c>
      <c r="C36" s="109">
        <v>112237.969</v>
      </c>
      <c r="D36" s="109">
        <v>100456.80623699998</v>
      </c>
      <c r="E36" s="114">
        <f>D36/D$36*100</f>
        <v>100</v>
      </c>
      <c r="F36" s="114">
        <f t="shared" si="24"/>
        <v>7756.9097019999899</v>
      </c>
      <c r="G36" s="114">
        <f t="shared" si="23"/>
        <v>8.3677652208287761</v>
      </c>
      <c r="H36" s="65"/>
      <c r="I36" s="109">
        <v>187224.61691599997</v>
      </c>
      <c r="J36" s="109">
        <v>212694.77523700002</v>
      </c>
      <c r="K36" s="114">
        <f>J36/J$36*100</f>
        <v>100</v>
      </c>
    </row>
    <row r="38" spans="1:11" x14ac:dyDescent="0.2">
      <c r="J38" s="41"/>
    </row>
  </sheetData>
  <mergeCells count="3">
    <mergeCell ref="B3:D3"/>
    <mergeCell ref="F3:G3"/>
    <mergeCell ref="I3:K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2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Nurizzati Syafiqah Nor Hisam</cp:lastModifiedBy>
  <cp:lastPrinted>2023-09-19T01:53:20Z</cp:lastPrinted>
  <dcterms:created xsi:type="dcterms:W3CDTF">2020-06-23T08:33:49Z</dcterms:created>
  <dcterms:modified xsi:type="dcterms:W3CDTF">2024-03-18T00:50:28Z</dcterms:modified>
</cp:coreProperties>
</file>