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liani.mahadar\Downloads\Jadual 1-9 Statistik RnD Excel\"/>
    </mc:Choice>
  </mc:AlternateContent>
  <xr:revisionPtr revIDLastSave="0" documentId="13_ncr:1_{10491BD4-989E-4562-ABB9-4D7BD7E0CC96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1 Sektor" sheetId="1" r:id="rId1"/>
  </sheets>
  <definedNames>
    <definedName name="_xlnm.Print_Area" localSheetId="0">'Jadual 1 Sektor'!$A$1:$I$29</definedName>
  </definedNames>
  <calcPr calcId="191029"/>
  <extLst>
    <ext uri="GoogleSheetsCustomDataVersion2">
      <go:sheetsCustomData xmlns:go="http://customooxmlschemas.google.com/" r:id="rId5" roundtripDataChecksum="KIEtmvfCVM4zDsli2/RMwJm8YbVrBN+pCSt7WJEW/h4="/>
    </ext>
  </extLst>
</workbook>
</file>

<file path=xl/calcChain.xml><?xml version="1.0" encoding="utf-8"?>
<calcChain xmlns="http://schemas.openxmlformats.org/spreadsheetml/2006/main">
  <c r="I25" i="1" l="1"/>
  <c r="H25" i="1"/>
  <c r="F25" i="1"/>
  <c r="E25" i="1"/>
  <c r="I22" i="1"/>
  <c r="H22" i="1"/>
  <c r="F22" i="1"/>
  <c r="E22" i="1"/>
  <c r="D25" i="1"/>
  <c r="D22" i="1"/>
  <c r="C25" i="1"/>
  <c r="C22" i="1"/>
  <c r="I19" i="1"/>
  <c r="H19" i="1"/>
  <c r="F19" i="1"/>
  <c r="E19" i="1"/>
  <c r="D19" i="1"/>
  <c r="C19" i="1"/>
  <c r="I16" i="1"/>
  <c r="H16" i="1"/>
  <c r="F16" i="1"/>
  <c r="E16" i="1"/>
  <c r="D16" i="1"/>
  <c r="C16" i="1"/>
  <c r="I13" i="1"/>
  <c r="H13" i="1"/>
  <c r="F13" i="1"/>
  <c r="E13" i="1"/>
  <c r="D13" i="1"/>
  <c r="C13" i="1"/>
  <c r="G10" i="1"/>
  <c r="B10" i="1"/>
  <c r="I10" i="1" l="1"/>
  <c r="H10" i="1"/>
  <c r="E10" i="1"/>
  <c r="D10" i="1"/>
  <c r="C10" i="1"/>
  <c r="F10" i="1"/>
</calcChain>
</file>

<file path=xl/sharedStrings.xml><?xml version="1.0" encoding="utf-8"?>
<sst xmlns="http://schemas.openxmlformats.org/spreadsheetml/2006/main" count="38" uniqueCount="33">
  <si>
    <t xml:space="preserve">Sektor
</t>
  </si>
  <si>
    <t>Sector</t>
  </si>
  <si>
    <t>Number of establishments</t>
  </si>
  <si>
    <t>Value added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</si>
  <si>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</si>
  <si>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</si>
  <si>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</si>
  <si>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</si>
  <si>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</si>
  <si>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</si>
  <si>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</si>
  <si>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</si>
  <si>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</si>
  <si>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</si>
  <si>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</si>
  <si>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</si>
  <si>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Salaries &amp; wages</t>
  </si>
  <si>
    <t>Value of fixed assets</t>
  </si>
  <si>
    <t>Number of persons engaged</t>
  </si>
  <si>
    <t xml:space="preserve">Jadual 1 : Statistik utama aktiviti R&amp;D mengikut sektor, 2022 </t>
  </si>
  <si>
    <t>R&amp;D expenditure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</si>
  <si>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</si>
  <si>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</si>
  <si>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</si>
  <si>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</si>
  <si>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</si>
  <si>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</si>
  <si>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</si>
  <si>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</si>
  <si>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Value of gross output</t>
  </si>
  <si>
    <t>Value of 
intermediate input</t>
  </si>
  <si>
    <t>Table 1 : Principal statistics of R&amp;D activities by sector, 2022</t>
  </si>
  <si>
    <t>(RM'000)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</si>
</sst>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_);_(* \(#,##0.0\);_(* &quot;-&quot;??.0_);_(@_)"/>
    <numFmt numFmtId="166" formatCode="_(* #,##0.00_);_(* \(#,##0.00\);_(* &quot;-&quot;??_);_(@_)"/>
    <numFmt numFmtId="167" formatCode="0.0%"/>
    <numFmt numFmtId="168" formatCode="_(* #,##0.00_);_(* \(#,##0.00\);_(* &quot;-&quot;??.00_);_(@_)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2C23A"/>
        <bgColor rgb="FFF2C23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/>
    </xf>
    <xf numFmtId="164" fontId="4" fillId="0" borderId="0" xfId="0" applyNumberFormat="1" applyFont="1"/>
    <xf numFmtId="168" fontId="1" fillId="2" borderId="1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7" fontId="1" fillId="2" borderId="1" xfId="0" applyNumberFormat="1" applyFont="1" applyFill="1" applyBorder="1" applyAlignment="1">
      <alignment wrapText="1"/>
    </xf>
    <xf numFmtId="0" fontId="0" fillId="0" borderId="0" xfId="0" applyAlignment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8" fillId="3" borderId="4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left" vertical="top"/>
    </xf>
    <xf numFmtId="164" fontId="5" fillId="5" borderId="1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164" fontId="8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5"/>
  <sheetViews>
    <sheetView tabSelected="1" view="pageBreakPreview" zoomScale="70" zoomScaleNormal="80" zoomScaleSheetLayoutView="70" workbookViewId="0">
      <selection activeCell="N7" sqref="N7"/>
    </sheetView>
  </sheetViews>
  <sheetFormatPr defaultColWidth="14.42578125" defaultRowHeight="15" customHeight="1" x14ac:dyDescent="0.25"/>
  <cols>
    <col min="1" max="1" width="66.7109375" customWidth="1"/>
    <col min="2" max="2" width="19.85546875" customWidth="1"/>
    <col min="3" max="5" width="20.855468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3" width="9.140625" customWidth="1"/>
    <col min="14" max="14" width="30.7109375" customWidth="1"/>
    <col min="15" max="26" width="9.140625" customWidth="1"/>
  </cols>
  <sheetData>
    <row r="1" spans="1:26" ht="12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59" t="s">
        <v>19</v>
      </c>
      <c r="B2" s="60"/>
      <c r="C2" s="60"/>
      <c r="D2" s="60"/>
      <c r="E2" s="60"/>
      <c r="F2" s="60"/>
      <c r="G2" s="60"/>
      <c r="H2" s="60"/>
      <c r="I2" s="6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62" t="s">
        <v>31</v>
      </c>
      <c r="B3" s="60"/>
      <c r="C3" s="60"/>
      <c r="D3" s="60"/>
      <c r="E3" s="60"/>
      <c r="F3" s="60"/>
      <c r="G3" s="60"/>
      <c r="H3" s="60"/>
      <c r="I3" s="6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25">
      <c r="A5" s="30"/>
      <c r="B5" s="31"/>
      <c r="C5" s="31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.75" customHeight="1" x14ac:dyDescent="0.25">
      <c r="A6" s="33" t="s">
        <v>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5.25" customHeight="1" x14ac:dyDescent="0.25">
      <c r="A7" s="35" t="s">
        <v>1</v>
      </c>
      <c r="B7" s="36" t="s">
        <v>2</v>
      </c>
      <c r="C7" s="36" t="s">
        <v>20</v>
      </c>
      <c r="D7" s="36" t="s">
        <v>29</v>
      </c>
      <c r="E7" s="36" t="s">
        <v>30</v>
      </c>
      <c r="F7" s="36" t="s">
        <v>3</v>
      </c>
      <c r="G7" s="36" t="s">
        <v>18</v>
      </c>
      <c r="H7" s="36" t="s">
        <v>16</v>
      </c>
      <c r="I7" s="36" t="s">
        <v>17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7.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0" customHeight="1" x14ac:dyDescent="0.25">
      <c r="A9" s="39"/>
      <c r="B9" s="39"/>
      <c r="C9" s="39" t="s">
        <v>32</v>
      </c>
      <c r="D9" s="39" t="s">
        <v>32</v>
      </c>
      <c r="E9" s="39" t="s">
        <v>32</v>
      </c>
      <c r="F9" s="39" t="s">
        <v>32</v>
      </c>
      <c r="G9" s="39"/>
      <c r="H9" s="39" t="s">
        <v>32</v>
      </c>
      <c r="I9" s="39" t="s">
        <v>32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5">
      <c r="A10" s="40" t="s">
        <v>4</v>
      </c>
      <c r="B10" s="41">
        <f t="shared" ref="B10:I10" si="0">B13+B16+B19+B22+B25</f>
        <v>2697</v>
      </c>
      <c r="C10" s="41">
        <f t="shared" si="0"/>
        <v>9326300.4018531851</v>
      </c>
      <c r="D10" s="41">
        <f t="shared" si="0"/>
        <v>1350862256.240669</v>
      </c>
      <c r="E10" s="41">
        <f t="shared" si="0"/>
        <v>1013158406.1872052</v>
      </c>
      <c r="F10" s="41">
        <f t="shared" si="0"/>
        <v>337703850.05391514</v>
      </c>
      <c r="G10" s="41">
        <f t="shared" si="0"/>
        <v>965402.5780058651</v>
      </c>
      <c r="H10" s="41">
        <f t="shared" si="0"/>
        <v>51963628.35677696</v>
      </c>
      <c r="I10" s="41">
        <f t="shared" si="0"/>
        <v>371890693.51726121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5">
      <c r="A11" s="42" t="s">
        <v>5</v>
      </c>
      <c r="B11" s="43"/>
      <c r="C11" s="44"/>
      <c r="D11" s="44"/>
      <c r="E11" s="44"/>
      <c r="F11" s="44"/>
      <c r="G11" s="44"/>
      <c r="H11" s="44"/>
      <c r="I11" s="44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" customHeight="1" x14ac:dyDescent="0.25">
      <c r="A12" s="45"/>
      <c r="B12" s="46"/>
      <c r="C12" s="47"/>
      <c r="D12" s="47"/>
      <c r="E12" s="47"/>
      <c r="F12" s="47"/>
      <c r="G12" s="47"/>
      <c r="H12" s="47"/>
      <c r="I12" s="4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20" customFormat="1" ht="23.25" customHeight="1" x14ac:dyDescent="0.25">
      <c r="A13" s="48" t="s">
        <v>6</v>
      </c>
      <c r="B13" s="49">
        <v>13</v>
      </c>
      <c r="C13" s="49">
        <f>5098363
/1000</f>
        <v>5098.3630000000003</v>
      </c>
      <c r="D13" s="49">
        <f>1604863063
/1000</f>
        <v>1604863.0630000001</v>
      </c>
      <c r="E13" s="49">
        <f>873272107
/1000</f>
        <v>873272.10699999996</v>
      </c>
      <c r="F13" s="49">
        <f>731590956
/1000</f>
        <v>731590.95600000001</v>
      </c>
      <c r="G13" s="49">
        <v>3912</v>
      </c>
      <c r="H13" s="49">
        <f>98914274
/1000</f>
        <v>98914.274000000005</v>
      </c>
      <c r="I13" s="49">
        <f>2658070739
/1000</f>
        <v>2658070.7390000001</v>
      </c>
      <c r="J13" s="17"/>
      <c r="K13" s="18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5" customFormat="1" ht="23.25" customHeight="1" x14ac:dyDescent="0.25">
      <c r="A14" s="50" t="s">
        <v>7</v>
      </c>
      <c r="B14" s="51"/>
      <c r="C14" s="51"/>
      <c r="D14" s="51"/>
      <c r="E14" s="51"/>
      <c r="F14" s="51"/>
      <c r="G14" s="51"/>
      <c r="H14" s="51"/>
      <c r="I14" s="51"/>
      <c r="J14" s="22"/>
      <c r="K14" s="23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" customHeight="1" x14ac:dyDescent="0.25">
      <c r="A15" s="52"/>
      <c r="B15" s="46"/>
      <c r="C15" s="46"/>
      <c r="D15" s="46"/>
      <c r="E15" s="46"/>
      <c r="F15" s="46"/>
      <c r="G15" s="46"/>
      <c r="H15" s="46"/>
      <c r="I15" s="46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0" customFormat="1" ht="23.25" customHeight="1" x14ac:dyDescent="0.25">
      <c r="A16" s="48" t="s">
        <v>8</v>
      </c>
      <c r="B16" s="49">
        <v>4</v>
      </c>
      <c r="C16" s="49">
        <f>2346798.63423006/1000</f>
        <v>2346.7986342300601</v>
      </c>
      <c r="D16" s="49">
        <f>72834208906
/1000</f>
        <v>72834208.906000003</v>
      </c>
      <c r="E16" s="49">
        <f>9968567996.02398/1000</f>
        <v>9968567.996023979</v>
      </c>
      <c r="F16" s="49">
        <f>62865640910.4263/1000</f>
        <v>62865640.910426304</v>
      </c>
      <c r="G16" s="49">
        <v>4049</v>
      </c>
      <c r="H16" s="49">
        <f>1460775450.1191/1000</f>
        <v>1460775.4501191</v>
      </c>
      <c r="I16" s="49">
        <f>130918985801.155/1000</f>
        <v>130918985.801155</v>
      </c>
      <c r="J16" s="21"/>
      <c r="K16" s="18"/>
      <c r="L16" s="21"/>
      <c r="M16" s="19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5" customFormat="1" ht="23.25" customHeight="1" x14ac:dyDescent="0.25">
      <c r="A17" s="50" t="s">
        <v>9</v>
      </c>
      <c r="B17" s="51"/>
      <c r="C17" s="51"/>
      <c r="D17" s="51"/>
      <c r="E17" s="51"/>
      <c r="F17" s="51"/>
      <c r="G17" s="51"/>
      <c r="H17" s="51"/>
      <c r="I17" s="51"/>
      <c r="J17" s="26"/>
      <c r="K17" s="23"/>
      <c r="L17" s="26"/>
      <c r="M17" s="24"/>
      <c r="N17" s="26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9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9"/>
      <c r="K18" s="2"/>
      <c r="L18" s="2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20" customFormat="1" ht="23.25" customHeight="1" x14ac:dyDescent="0.25">
      <c r="A19" s="48" t="s">
        <v>10</v>
      </c>
      <c r="B19" s="49">
        <v>2144</v>
      </c>
      <c r="C19" s="49">
        <f>8907349517.12362/1000</f>
        <v>8907349.5171236191</v>
      </c>
      <c r="D19" s="49">
        <f>1254565229988.63
/1000</f>
        <v>1254565229.9886298</v>
      </c>
      <c r="E19" s="49">
        <f>994372252725.993/1000</f>
        <v>994372252.72599304</v>
      </c>
      <c r="F19" s="49">
        <f>260192977262.638/1000</f>
        <v>260192977.262638</v>
      </c>
      <c r="G19" s="49">
        <v>911361</v>
      </c>
      <c r="H19" s="49">
        <f>47596235163.0255/1000</f>
        <v>47596235.163025498</v>
      </c>
      <c r="I19" s="49">
        <f>206195573073.625/1000</f>
        <v>206195573.073625</v>
      </c>
      <c r="J19" s="17"/>
      <c r="K19" s="18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ht="23.25" customHeight="1" x14ac:dyDescent="0.2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22"/>
      <c r="K20" s="23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9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20" customFormat="1" ht="23.25" customHeight="1" x14ac:dyDescent="0.25">
      <c r="A22" s="48" t="s">
        <v>12</v>
      </c>
      <c r="B22" s="49">
        <v>13</v>
      </c>
      <c r="C22" s="49">
        <f>7214546/1000</f>
        <v>7214.5460000000003</v>
      </c>
      <c r="D22" s="49">
        <f>193437911
/1000</f>
        <v>193437.91099999999</v>
      </c>
      <c r="E22" s="49">
        <f>116583430/1000</f>
        <v>116583.43</v>
      </c>
      <c r="F22" s="49">
        <f>76854481/1000</f>
        <v>76854.481</v>
      </c>
      <c r="G22" s="49">
        <v>966</v>
      </c>
      <c r="H22" s="49">
        <f>23441067/1000</f>
        <v>23441.066999999999</v>
      </c>
      <c r="I22" s="49">
        <f>33825254.4198668/1000</f>
        <v>33825.254419866804</v>
      </c>
      <c r="J22" s="17"/>
      <c r="K22" s="18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3.25" customHeight="1" x14ac:dyDescent="0.25">
      <c r="A23" s="50" t="s">
        <v>13</v>
      </c>
      <c r="B23" s="51"/>
      <c r="C23" s="51"/>
      <c r="D23" s="51"/>
      <c r="E23" s="51"/>
      <c r="F23" s="51"/>
      <c r="G23" s="51"/>
      <c r="H23" s="51"/>
      <c r="I23" s="51"/>
      <c r="J23" s="22"/>
      <c r="K23" s="23"/>
      <c r="L23" s="22"/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9" customHeight="1" x14ac:dyDescent="0.25">
      <c r="A24" s="52"/>
      <c r="B24" s="46"/>
      <c r="C24" s="46"/>
      <c r="D24" s="46"/>
      <c r="E24" s="46"/>
      <c r="F24" s="46"/>
      <c r="G24" s="46"/>
      <c r="H24" s="46"/>
      <c r="I24" s="46"/>
      <c r="J24" s="9"/>
      <c r="K24" s="9"/>
      <c r="L24" s="9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20" customFormat="1" ht="23.25" customHeight="1" x14ac:dyDescent="0.25">
      <c r="A25" s="48" t="s">
        <v>14</v>
      </c>
      <c r="B25" s="49">
        <v>523</v>
      </c>
      <c r="C25" s="49">
        <f>404291177.095335/1000</f>
        <v>404291.17709533504</v>
      </c>
      <c r="D25" s="49">
        <f>21664516372.039/1000</f>
        <v>21664516.372039001</v>
      </c>
      <c r="E25" s="49">
        <f>7827729928.18818/1000</f>
        <v>7827729.9281881796</v>
      </c>
      <c r="F25" s="49">
        <f>13836786443.8508/1000</f>
        <v>13836786.4438508</v>
      </c>
      <c r="G25" s="49">
        <v>45114.5780058651</v>
      </c>
      <c r="H25" s="49">
        <f>2784262402.63236/1000</f>
        <v>2784262.4026323599</v>
      </c>
      <c r="I25" s="49">
        <f>32084238649.0613/1000</f>
        <v>32084238.6490613</v>
      </c>
      <c r="J25" s="21"/>
      <c r="K25" s="18"/>
      <c r="L25" s="21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5" customFormat="1" ht="23.25" customHeight="1" x14ac:dyDescent="0.25">
      <c r="A26" s="50" t="s">
        <v>15</v>
      </c>
      <c r="B26" s="51"/>
      <c r="C26" s="51"/>
      <c r="D26" s="51"/>
      <c r="E26" s="51"/>
      <c r="F26" s="51"/>
      <c r="G26" s="51"/>
      <c r="H26" s="51"/>
      <c r="I26" s="51"/>
      <c r="J26" s="26"/>
      <c r="K26" s="23"/>
      <c r="L26" s="26"/>
      <c r="M26" s="2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9" customHeight="1" x14ac:dyDescent="0.25">
      <c r="A27" s="52"/>
      <c r="B27" s="56"/>
      <c r="C27" s="56"/>
      <c r="D27" s="56"/>
      <c r="E27" s="56"/>
      <c r="F27" s="56"/>
      <c r="G27" s="56"/>
      <c r="H27" s="56"/>
      <c r="I27" s="5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2"/>
      <c r="C30" s="14"/>
      <c r="D30" s="2"/>
      <c r="E30" s="2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2"/>
      <c r="C32" s="15"/>
      <c r="D32" s="2"/>
      <c r="E32" s="2"/>
      <c r="F32" s="2"/>
      <c r="G32" s="2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headerFooter scaleWithDoc="0" alignWithMargins="0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1 Sektor</vt:lpstr>
      <vt:lpstr>'Jadual 1 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2025-05-19T01:59:59Z</cp:lastPrinted>
  <dcterms:created xsi:type="dcterms:W3CDTF">2025-04-22T06:06:37Z</dcterms:created>
  <dcterms:modified xsi:type="dcterms:W3CDTF">2025-06-04T06:28:24Z</dcterms:modified>
</cp:coreProperties>
</file>