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ur.amirah\Downloads\CMS\BI\"/>
    </mc:Choice>
  </mc:AlternateContent>
  <xr:revisionPtr revIDLastSave="0" documentId="8_{93F2A86E-0BA9-42EA-A6A2-469E46C1086B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Jadual 9 Milikan wanita sektor" sheetId="1" r:id="rId1"/>
  </sheets>
  <definedNames>
    <definedName name="_xlnm.Print_Area" localSheetId="0">'Jadual 9 Milikan wanita sektor'!$A$1:$I$21</definedName>
  </definedNames>
  <calcPr calcId="191029"/>
  <extLst>
    <ext uri="GoogleSheetsCustomDataVersion2">
      <go:sheetsCustomData xmlns:go="http://customooxmlschemas.google.com/" r:id="rId5" roundtripDataChecksum="yArK5wcjyNpwkvWmyivn2tTCmNPHwhv6+7IxL/U7QYc="/>
    </ext>
  </extLst>
</workbook>
</file>

<file path=xl/calcChain.xml><?xml version="1.0" encoding="utf-8"?>
<calcChain xmlns="http://schemas.openxmlformats.org/spreadsheetml/2006/main">
  <c r="G14" i="1" l="1"/>
  <c r="G18" i="1"/>
  <c r="G9" i="1" s="1"/>
  <c r="D18" i="1"/>
  <c r="E18" i="1"/>
  <c r="F18" i="1"/>
  <c r="F9" i="1" s="1"/>
  <c r="H18" i="1"/>
  <c r="I18" i="1"/>
  <c r="C18" i="1"/>
  <c r="B18" i="1"/>
  <c r="D14" i="1"/>
  <c r="E14" i="1"/>
  <c r="F14" i="1"/>
  <c r="L31" i="1" s="1"/>
  <c r="H14" i="1"/>
  <c r="N31" i="1" s="1"/>
  <c r="I14" i="1"/>
  <c r="I9" i="1" s="1"/>
  <c r="C14" i="1"/>
  <c r="B14" i="1"/>
  <c r="C9" i="1"/>
  <c r="H39" i="1"/>
  <c r="F39" i="1"/>
  <c r="H38" i="1"/>
  <c r="F38" i="1"/>
  <c r="N37" i="1"/>
  <c r="L37" i="1"/>
  <c r="H37" i="1"/>
  <c r="F37" i="1"/>
  <c r="N34" i="1"/>
  <c r="L34" i="1"/>
  <c r="H34" i="1"/>
  <c r="F34" i="1"/>
  <c r="N32" i="1"/>
  <c r="L32" i="1"/>
  <c r="H32" i="1"/>
  <c r="F32" i="1"/>
  <c r="F31" i="1"/>
  <c r="N29" i="1"/>
  <c r="L29" i="1"/>
  <c r="H29" i="1"/>
  <c r="F29" i="1"/>
  <c r="H28" i="1"/>
  <c r="F28" i="1"/>
  <c r="N27" i="1"/>
  <c r="L27" i="1"/>
  <c r="H27" i="1"/>
  <c r="F27" i="1"/>
  <c r="N26" i="1"/>
  <c r="L26" i="1"/>
  <c r="H26" i="1"/>
  <c r="F26" i="1"/>
  <c r="N25" i="1"/>
  <c r="L25" i="1"/>
  <c r="H25" i="1"/>
  <c r="F25" i="1"/>
  <c r="N24" i="1"/>
  <c r="L24" i="1"/>
  <c r="H24" i="1"/>
  <c r="F24" i="1"/>
  <c r="H36" i="1"/>
  <c r="L36" i="1"/>
  <c r="H33" i="1"/>
  <c r="F33" i="1"/>
  <c r="L30" i="1"/>
  <c r="H30" i="1"/>
  <c r="H35" i="1"/>
  <c r="L35" i="1"/>
  <c r="F30" i="1"/>
  <c r="L33" i="1"/>
  <c r="N30" i="1"/>
  <c r="N36" i="1"/>
  <c r="N33" i="1"/>
  <c r="F36" i="1"/>
  <c r="F35" i="1"/>
  <c r="N35" i="1"/>
  <c r="B9" i="1" l="1"/>
  <c r="E9" i="1"/>
  <c r="D9" i="1"/>
  <c r="H31" i="1"/>
  <c r="H9" i="1"/>
</calcChain>
</file>

<file path=xl/sharedStrings.xml><?xml version="1.0" encoding="utf-8"?>
<sst xmlns="http://schemas.openxmlformats.org/spreadsheetml/2006/main" count="50" uniqueCount="42">
  <si>
    <t xml:space="preserve">Sektor
</t>
  </si>
  <si>
    <t>Sector</t>
  </si>
  <si>
    <t>Number of establishments</t>
  </si>
  <si>
    <t>Value of gross output</t>
  </si>
  <si>
    <t>Value added</t>
  </si>
  <si>
    <t>(RM'000)</t>
  </si>
  <si>
    <t xml:space="preserve">Total </t>
  </si>
  <si>
    <t>Pembuatan</t>
  </si>
  <si>
    <t>Manufacturing</t>
  </si>
  <si>
    <t>Pembinaan</t>
  </si>
  <si>
    <t>Construction</t>
  </si>
  <si>
    <t>Perkhidmatan</t>
  </si>
  <si>
    <t>Services</t>
  </si>
  <si>
    <t>Number of persons engaged</t>
  </si>
  <si>
    <t>Salaries &amp; wages</t>
  </si>
  <si>
    <t>Value of fixed assets</t>
  </si>
  <si>
    <t>Jadual 9 : Statistik utama aktiviti R&amp;D dalam pertubuhan milikan wanita mengikut sektor, 2022</t>
  </si>
  <si>
    <t>Table 9 : Principal statistics of R&amp;D activities in women-owned establishments by sector, 2022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</si>
  <si>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</si>
  <si>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</si>
  <si>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</si>
  <si>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</si>
  <si>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</si>
  <si>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</si>
  <si>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</si>
  <si>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</si>
  <si>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R&amp;D expenditure</t>
  </si>
  <si>
    <t>Value of 
intermediate input</t>
  </si>
  <si>
    <t>Jumlah</t>
  </si>
  <si>
    <t>Row Labels</t>
  </si>
  <si>
    <t>Count of ID Newss</t>
  </si>
  <si>
    <t>Sum of Jumlah Perbelanjaan R&amp;D 2022</t>
  </si>
  <si>
    <t>Sum of Output 
(RM)</t>
  </si>
  <si>
    <t>Sum of Input</t>
  </si>
  <si>
    <t>Sum of Nilai Ditambah</t>
  </si>
  <si>
    <t>Sum of Jumlah Pekerja</t>
  </si>
  <si>
    <t>Sum of Gaji &amp; upah</t>
  </si>
  <si>
    <t>Sum of Nilai Harta Tetap(+R&amp;D)</t>
  </si>
  <si>
    <t>3.Pembuatan</t>
  </si>
  <si>
    <t>4.Pembinaan</t>
  </si>
  <si>
    <t>5.Perkhidmatan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</si>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</sst>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"/>
    <numFmt numFmtId="165" formatCode="_(* #,##0_);_(* \(#,##0\);_(* &quot;-&quot;??_);_(@_)"/>
    <numFmt numFmtId="166" formatCode="_(* #,##0.0_);_(* \(#,##0.0\);_(* &quot;-&quot;??_);_(@_)"/>
    <numFmt numFmtId="167" formatCode="_(* #,##0.00_);_(* \(#,##0.00\);_(* &quot;-&quot;??_);_(@_)"/>
    <numFmt numFmtId="168" formatCode="_-* #,##0_-;\-* #,##0_-;_-* &quot;-&quot;??_-;_-@_-"/>
  </numFmts>
  <fonts count="12" x14ac:knownFonts="1">
    <font>
      <sz val="11"/>
      <color theme="1"/>
      <name val="Calibri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rgb="FFFFCC0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8EA9DB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76">
    <xf numFmtId="0" fontId="0" fillId="0" borderId="0" xfId="0"/>
    <xf numFmtId="16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vertical="center"/>
    </xf>
    <xf numFmtId="167" fontId="1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/>
    <xf numFmtId="0" fontId="0" fillId="0" borderId="0" xfId="0" applyAlignment="1">
      <alignment vertical="top"/>
    </xf>
    <xf numFmtId="164" fontId="1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top"/>
    </xf>
    <xf numFmtId="164" fontId="1" fillId="2" borderId="4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left" vertical="top"/>
    </xf>
    <xf numFmtId="164" fontId="4" fillId="2" borderId="1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horizontal="left" vertical="top"/>
    </xf>
    <xf numFmtId="164" fontId="4" fillId="3" borderId="1" xfId="0" applyNumberFormat="1" applyFont="1" applyFill="1" applyBorder="1" applyAlignment="1">
      <alignment vertical="center"/>
    </xf>
    <xf numFmtId="164" fontId="4" fillId="3" borderId="4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5" fontId="5" fillId="3" borderId="4" xfId="0" applyNumberFormat="1" applyFont="1" applyFill="1" applyBorder="1" applyAlignment="1">
      <alignment horizontal="left"/>
    </xf>
    <xf numFmtId="165" fontId="5" fillId="3" borderId="4" xfId="0" applyNumberFormat="1" applyFont="1" applyFill="1" applyBorder="1" applyAlignment="1">
      <alignment horizontal="right" wrapText="1"/>
    </xf>
    <xf numFmtId="165" fontId="7" fillId="3" borderId="4" xfId="0" applyNumberFormat="1" applyFont="1" applyFill="1" applyBorder="1" applyAlignment="1">
      <alignment horizontal="left" vertical="top" wrapText="1"/>
    </xf>
    <xf numFmtId="165" fontId="7" fillId="3" borderId="4" xfId="0" applyNumberFormat="1" applyFont="1" applyFill="1" applyBorder="1" applyAlignment="1">
      <alignment horizontal="right" vertical="top" wrapText="1"/>
    </xf>
    <xf numFmtId="164" fontId="5" fillId="3" borderId="1" xfId="0" applyNumberFormat="1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 vertical="center"/>
    </xf>
    <xf numFmtId="164" fontId="5" fillId="4" borderId="1" xfId="0" applyNumberFormat="1" applyFont="1" applyFill="1" applyBorder="1" applyAlignment="1">
      <alignment horizontal="left"/>
    </xf>
    <xf numFmtId="165" fontId="5" fillId="4" borderId="1" xfId="0" applyNumberFormat="1" applyFont="1" applyFill="1" applyBorder="1"/>
    <xf numFmtId="165" fontId="5" fillId="4" borderId="4" xfId="0" applyNumberFormat="1" applyFont="1" applyFill="1" applyBorder="1"/>
    <xf numFmtId="164" fontId="7" fillId="4" borderId="1" xfId="0" applyNumberFormat="1" applyFont="1" applyFill="1" applyBorder="1" applyAlignment="1">
      <alignment vertical="top" wrapText="1"/>
    </xf>
    <xf numFmtId="164" fontId="7" fillId="4" borderId="4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wrapText="1"/>
    </xf>
    <xf numFmtId="165" fontId="4" fillId="2" borderId="1" xfId="0" applyNumberFormat="1" applyFont="1" applyFill="1" applyBorder="1"/>
    <xf numFmtId="165" fontId="4" fillId="2" borderId="4" xfId="0" applyNumberFormat="1" applyFont="1" applyFill="1" applyBorder="1"/>
    <xf numFmtId="164" fontId="7" fillId="2" borderId="1" xfId="0" applyNumberFormat="1" applyFont="1" applyFill="1" applyBorder="1" applyAlignment="1">
      <alignment vertical="top" wrapText="1"/>
    </xf>
    <xf numFmtId="0" fontId="8" fillId="0" borderId="0" xfId="0" applyFont="1" applyAlignment="1">
      <alignment vertical="top"/>
    </xf>
    <xf numFmtId="165" fontId="4" fillId="2" borderId="1" xfId="0" applyNumberFormat="1" applyFont="1" applyFill="1" applyBorder="1" applyAlignment="1">
      <alignment vertical="top"/>
    </xf>
    <xf numFmtId="165" fontId="4" fillId="2" borderId="4" xfId="0" applyNumberFormat="1" applyFont="1" applyFill="1" applyBorder="1" applyAlignment="1">
      <alignment vertical="top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4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top"/>
    </xf>
    <xf numFmtId="165" fontId="4" fillId="3" borderId="4" xfId="0" applyNumberFormat="1" applyFont="1" applyFill="1" applyBorder="1" applyAlignment="1">
      <alignment horizontal="right" vertical="top"/>
    </xf>
    <xf numFmtId="165" fontId="1" fillId="2" borderId="4" xfId="0" applyNumberFormat="1" applyFont="1" applyFill="1" applyBorder="1" applyAlignment="1">
      <alignment vertical="top"/>
    </xf>
    <xf numFmtId="165" fontId="1" fillId="2" borderId="4" xfId="0" applyNumberFormat="1" applyFont="1" applyFill="1" applyBorder="1"/>
    <xf numFmtId="165" fontId="4" fillId="2" borderId="1" xfId="0" applyNumberFormat="1" applyFont="1" applyFill="1" applyBorder="1" applyAlignment="1"/>
    <xf numFmtId="164" fontId="7" fillId="2" borderId="4" xfId="0" applyNumberFormat="1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horizontal="left" vertical="top" wrapText="1"/>
    </xf>
    <xf numFmtId="164" fontId="1" fillId="2" borderId="4" xfId="0" applyNumberFormat="1" applyFont="1" applyFill="1" applyBorder="1" applyAlignment="1">
      <alignment vertical="top" wrapText="1"/>
    </xf>
    <xf numFmtId="165" fontId="4" fillId="2" borderId="4" xfId="0" applyNumberFormat="1" applyFont="1" applyFill="1" applyBorder="1" applyAlignment="1"/>
    <xf numFmtId="164" fontId="3" fillId="2" borderId="4" xfId="0" applyNumberFormat="1" applyFont="1" applyFill="1" applyBorder="1" applyAlignment="1">
      <alignment vertical="top" wrapText="1"/>
    </xf>
    <xf numFmtId="165" fontId="4" fillId="5" borderId="4" xfId="0" applyNumberFormat="1" applyFont="1" applyFill="1" applyBorder="1" applyAlignment="1"/>
    <xf numFmtId="0" fontId="10" fillId="0" borderId="4" xfId="0" applyFont="1" applyFill="1" applyBorder="1" applyAlignment="1">
      <alignment horizontal="left"/>
    </xf>
    <xf numFmtId="168" fontId="10" fillId="0" borderId="4" xfId="0" applyNumberFormat="1" applyFont="1" applyFill="1" applyBorder="1"/>
    <xf numFmtId="0" fontId="11" fillId="6" borderId="5" xfId="0" applyFont="1" applyFill="1" applyBorder="1" applyAlignment="1">
      <alignment horizontal="left"/>
    </xf>
    <xf numFmtId="168" fontId="11" fillId="6" borderId="5" xfId="0" applyNumberFormat="1" applyFont="1" applyFill="1" applyBorder="1"/>
    <xf numFmtId="0" fontId="9" fillId="7" borderId="6" xfId="0" applyFont="1" applyFill="1" applyBorder="1"/>
    <xf numFmtId="168" fontId="9" fillId="7" borderId="6" xfId="0" applyNumberFormat="1" applyFont="1" applyFill="1" applyBorder="1" applyAlignment="1">
      <alignment wrapText="1"/>
    </xf>
    <xf numFmtId="164" fontId="5" fillId="8" borderId="1" xfId="0" applyNumberFormat="1" applyFont="1" applyFill="1" applyBorder="1" applyAlignment="1">
      <alignment horizontal="left" vertical="center" wrapText="1"/>
    </xf>
    <xf numFmtId="165" fontId="4" fillId="8" borderId="1" xfId="0" applyNumberFormat="1" applyFont="1" applyFill="1" applyBorder="1" applyAlignment="1">
      <alignment horizontal="left" vertical="center"/>
    </xf>
    <xf numFmtId="165" fontId="4" fillId="8" borderId="4" xfId="0" applyNumberFormat="1" applyFont="1" applyFill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164" fontId="7" fillId="2" borderId="2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4362691</xdr:colOff>
      <xdr:row>11</xdr:row>
      <xdr:rowOff>295556</xdr:rowOff>
    </xdr:from>
    <xdr:to>
      <xdr:col>1</xdr:col>
      <xdr:colOff>101156</xdr:colOff>
      <xdr:row>15</xdr:row>
      <xdr:rowOff>173242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11CA3E51-9D7B-40EA-A11C-3641DB8606A2}"/>
            </a:ext>
          </a:extLst>
        </xdr:cNvPr>
        <xdr:cNvSpPr/>
      </xdr:nvSpPr>
      <xdr:spPr>
        <a:xfrm>
          <a:off x="4362691" y="4116762"/>
          <a:ext cx="187200" cy="122239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B39"/>
  <sheetViews>
    <sheetView tabSelected="1" view="pageBreakPreview" zoomScale="70" zoomScaleNormal="100" zoomScaleSheetLayoutView="70" workbookViewId="0">
      <selection activeCell="A3" sqref="A3:I3"/>
    </sheetView>
  </sheetViews>
  <sheetFormatPr defaultColWidth="14.42578125" defaultRowHeight="15" customHeight="1" x14ac:dyDescent="0.25"/>
  <cols>
    <col min="1" max="1" width="66.7109375" customWidth="1"/>
    <col min="2" max="2" width="19.7109375" customWidth="1"/>
    <col min="3" max="3" width="20.85546875" customWidth="1"/>
    <col min="4" max="5" width="20.7109375" customWidth="1"/>
    <col min="6" max="7" width="19.7109375" customWidth="1"/>
    <col min="8" max="9" width="20.7109375" customWidth="1"/>
    <col min="10" max="10" width="12.7109375" customWidth="1"/>
    <col min="11" max="13" width="18.7109375" customWidth="1"/>
    <col min="14" max="19" width="22.140625" customWidth="1"/>
    <col min="20" max="27" width="9.140625" customWidth="1"/>
  </cols>
  <sheetData>
    <row r="1" spans="1:28" ht="12.75" customHeight="1" x14ac:dyDescent="0.25">
      <c r="A1" s="22"/>
      <c r="B1" s="23"/>
      <c r="C1" s="24"/>
      <c r="D1" s="23"/>
      <c r="E1" s="23"/>
      <c r="F1" s="23"/>
      <c r="G1" s="23"/>
      <c r="H1" s="23"/>
      <c r="I1" s="2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 ht="22.5" customHeight="1" x14ac:dyDescent="0.3">
      <c r="A2" s="72" t="s">
        <v>16</v>
      </c>
      <c r="B2" s="73"/>
      <c r="C2" s="74"/>
      <c r="D2" s="73"/>
      <c r="E2" s="73"/>
      <c r="F2" s="73"/>
      <c r="G2" s="73"/>
      <c r="H2" s="73"/>
      <c r="I2" s="7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2.5" customHeight="1" x14ac:dyDescent="0.3">
      <c r="A3" s="75" t="s">
        <v>17</v>
      </c>
      <c r="B3" s="73"/>
      <c r="C3" s="74"/>
      <c r="D3" s="73"/>
      <c r="E3" s="73"/>
      <c r="F3" s="73"/>
      <c r="G3" s="73"/>
      <c r="H3" s="73"/>
      <c r="I3" s="74"/>
      <c r="J3" s="1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8" ht="12.75" customHeight="1" x14ac:dyDescent="0.25">
      <c r="A4" s="22"/>
      <c r="B4" s="23"/>
      <c r="C4" s="24"/>
      <c r="D4" s="25"/>
      <c r="E4" s="25"/>
      <c r="F4" s="25"/>
      <c r="G4" s="25"/>
      <c r="H4" s="25"/>
      <c r="I4" s="25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8" ht="9.75" customHeight="1" x14ac:dyDescent="0.25">
      <c r="A5" s="26"/>
      <c r="B5" s="27"/>
      <c r="C5" s="28"/>
      <c r="D5" s="29"/>
      <c r="E5" s="29"/>
      <c r="F5" s="29"/>
      <c r="G5" s="29"/>
      <c r="H5" s="29"/>
      <c r="I5" s="29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8" ht="52.5" customHeight="1" x14ac:dyDescent="0.25">
      <c r="A6" s="30" t="s">
        <v>0</v>
      </c>
      <c r="B6" s="31" t="s">
        <v>18</v>
      </c>
      <c r="C6" s="31" t="s">
        <v>19</v>
      </c>
      <c r="D6" s="31" t="s">
        <v>20</v>
      </c>
      <c r="E6" s="31" t="s">
        <v>21</v>
      </c>
      <c r="F6" s="31" t="s">
        <v>22</v>
      </c>
      <c r="G6" s="31" t="s">
        <v>23</v>
      </c>
      <c r="H6" s="31" t="s">
        <v>24</v>
      </c>
      <c r="I6" s="31" t="s">
        <v>25</v>
      </c>
      <c r="J6" s="7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8" ht="75.75" customHeight="1" x14ac:dyDescent="0.25">
      <c r="A7" s="32" t="s">
        <v>1</v>
      </c>
      <c r="B7" s="33" t="s">
        <v>2</v>
      </c>
      <c r="C7" s="33" t="s">
        <v>26</v>
      </c>
      <c r="D7" s="33" t="s">
        <v>3</v>
      </c>
      <c r="E7" s="33" t="s">
        <v>27</v>
      </c>
      <c r="F7" s="33" t="s">
        <v>4</v>
      </c>
      <c r="G7" s="33" t="s">
        <v>13</v>
      </c>
      <c r="H7" s="33" t="s">
        <v>14</v>
      </c>
      <c r="I7" s="33" t="s">
        <v>15</v>
      </c>
      <c r="J7" s="7"/>
      <c r="K7" s="67" t="s">
        <v>29</v>
      </c>
      <c r="L7" s="68" t="s">
        <v>30</v>
      </c>
      <c r="M7" s="68" t="s">
        <v>31</v>
      </c>
      <c r="N7" s="68" t="s">
        <v>32</v>
      </c>
      <c r="O7" s="68" t="s">
        <v>33</v>
      </c>
      <c r="P7" s="68" t="s">
        <v>34</v>
      </c>
      <c r="Q7" s="68" t="s">
        <v>35</v>
      </c>
      <c r="R7" s="68" t="s">
        <v>36</v>
      </c>
      <c r="S7" s="68" t="s">
        <v>37</v>
      </c>
      <c r="T7" s="8"/>
      <c r="U7" s="8"/>
      <c r="V7" s="8"/>
      <c r="W7" s="8"/>
      <c r="X7" s="8"/>
      <c r="Y7" s="8"/>
      <c r="Z7" s="8"/>
      <c r="AA7" s="8"/>
    </row>
    <row r="8" spans="1:28" ht="30" customHeight="1" x14ac:dyDescent="0.25">
      <c r="A8" s="34"/>
      <c r="B8" s="35"/>
      <c r="C8" s="36" t="s">
        <v>5</v>
      </c>
      <c r="D8" s="36" t="s">
        <v>5</v>
      </c>
      <c r="E8" s="36" t="s">
        <v>5</v>
      </c>
      <c r="F8" s="36" t="s">
        <v>5</v>
      </c>
      <c r="G8" s="36"/>
      <c r="H8" s="36" t="s">
        <v>5</v>
      </c>
      <c r="I8" s="36" t="s">
        <v>5</v>
      </c>
      <c r="J8" s="3"/>
      <c r="T8" s="2"/>
      <c r="U8" s="2"/>
      <c r="V8" s="2"/>
      <c r="W8" s="2"/>
      <c r="X8" s="2"/>
      <c r="Y8" s="2"/>
      <c r="Z8" s="2"/>
      <c r="AA8" s="2"/>
    </row>
    <row r="9" spans="1:28" ht="26.25" customHeight="1" x14ac:dyDescent="0.25">
      <c r="A9" s="37" t="s">
        <v>28</v>
      </c>
      <c r="B9" s="38">
        <f t="shared" ref="B9:I9" si="0">B14+B18</f>
        <v>408</v>
      </c>
      <c r="C9" s="39">
        <f t="shared" si="0"/>
        <v>267455.18719999318</v>
      </c>
      <c r="D9" s="38">
        <f t="shared" si="0"/>
        <v>30559762.49656127</v>
      </c>
      <c r="E9" s="38">
        <f t="shared" si="0"/>
        <v>18255376.885054454</v>
      </c>
      <c r="F9" s="38">
        <f t="shared" si="0"/>
        <v>12304385.612506805</v>
      </c>
      <c r="G9" s="38">
        <f t="shared" si="0"/>
        <v>35618</v>
      </c>
      <c r="H9" s="38">
        <f t="shared" si="0"/>
        <v>1874238.6369501883</v>
      </c>
      <c r="I9" s="38">
        <f t="shared" si="0"/>
        <v>22588016.565036852</v>
      </c>
      <c r="J9" s="21"/>
      <c r="K9" s="65" t="s">
        <v>41</v>
      </c>
      <c r="L9" s="66">
        <v>401</v>
      </c>
      <c r="M9" s="66">
        <v>257350301.33651412</v>
      </c>
      <c r="N9" s="66">
        <v>30535670472.561268</v>
      </c>
      <c r="O9" s="66">
        <v>18254880946.354679</v>
      </c>
      <c r="P9" s="66">
        <v>12280789526.206587</v>
      </c>
      <c r="Q9" s="66">
        <v>35426</v>
      </c>
      <c r="R9" s="66">
        <v>1868927684.5410748</v>
      </c>
      <c r="S9" s="66">
        <v>22576961571.587505</v>
      </c>
      <c r="T9" s="16"/>
      <c r="U9" s="16"/>
      <c r="V9" s="16"/>
      <c r="W9" s="16"/>
      <c r="X9" s="16"/>
      <c r="Y9" s="16"/>
      <c r="Z9" s="16"/>
      <c r="AA9" s="16"/>
    </row>
    <row r="10" spans="1:28" s="17" customFormat="1" ht="26.25" customHeight="1" x14ac:dyDescent="0.25">
      <c r="A10" s="40" t="s">
        <v>6</v>
      </c>
      <c r="B10" s="40"/>
      <c r="C10" s="41"/>
      <c r="D10" s="40"/>
      <c r="E10" s="40"/>
      <c r="F10" s="40"/>
      <c r="G10" s="40"/>
      <c r="H10" s="40"/>
      <c r="I10" s="40"/>
      <c r="J10" s="3"/>
      <c r="T10" s="18"/>
      <c r="U10" s="18"/>
      <c r="V10" s="18"/>
      <c r="W10" s="18"/>
      <c r="X10" s="18"/>
      <c r="Y10" s="18"/>
      <c r="Z10" s="18"/>
      <c r="AA10" s="18"/>
    </row>
    <row r="11" spans="1:28" ht="9" customHeight="1" x14ac:dyDescent="0.25">
      <c r="A11" s="69"/>
      <c r="B11" s="70"/>
      <c r="C11" s="71"/>
      <c r="D11" s="70"/>
      <c r="E11" s="70"/>
      <c r="F11" s="70"/>
      <c r="G11" s="70"/>
      <c r="H11" s="70"/>
      <c r="I11" s="70"/>
      <c r="J11" s="3"/>
      <c r="T11" s="9"/>
      <c r="U11" s="9"/>
      <c r="V11" s="9"/>
      <c r="W11" s="9"/>
      <c r="X11" s="9"/>
      <c r="Y11" s="9"/>
      <c r="Z11" s="9"/>
      <c r="AA11" s="9"/>
    </row>
    <row r="12" spans="1:28" ht="26.25" customHeight="1" x14ac:dyDescent="0.25">
      <c r="B12" s="44"/>
      <c r="C12" s="45"/>
      <c r="D12" s="44"/>
      <c r="E12" s="44"/>
      <c r="F12" s="44"/>
      <c r="G12" s="44"/>
      <c r="H12" s="44"/>
      <c r="I12" s="44"/>
      <c r="J12" s="14"/>
      <c r="K12" s="63" t="s">
        <v>38</v>
      </c>
      <c r="L12" s="64">
        <v>132</v>
      </c>
      <c r="M12" s="64">
        <v>200680097.61604041</v>
      </c>
      <c r="N12" s="64">
        <v>18102513822.350002</v>
      </c>
      <c r="O12" s="64">
        <v>14153453044.560495</v>
      </c>
      <c r="P12" s="64">
        <v>3949060778.7894974</v>
      </c>
      <c r="Q12" s="64">
        <v>26981</v>
      </c>
      <c r="R12" s="64">
        <v>991105011.07781959</v>
      </c>
      <c r="S12" s="64">
        <v>2514168906.553834</v>
      </c>
      <c r="T12" s="15"/>
      <c r="U12" s="15"/>
      <c r="V12" s="15"/>
      <c r="W12" s="15"/>
      <c r="X12" s="15"/>
      <c r="Y12" s="15"/>
      <c r="Z12" s="15"/>
      <c r="AA12" s="15"/>
    </row>
    <row r="13" spans="1:28" s="17" customFormat="1" ht="26.25" customHeight="1" x14ac:dyDescent="0.25">
      <c r="A13" s="43" t="s">
        <v>7</v>
      </c>
      <c r="B13" s="44"/>
      <c r="C13" s="45"/>
      <c r="D13" s="62"/>
      <c r="E13" s="62"/>
      <c r="F13" s="62"/>
      <c r="G13" s="62"/>
      <c r="H13" s="62"/>
      <c r="I13" s="62"/>
      <c r="J13" s="3"/>
      <c r="K13" s="46" t="s">
        <v>8</v>
      </c>
      <c r="L13" s="47"/>
      <c r="M13" s="47"/>
      <c r="N13" s="47"/>
      <c r="O13" s="47"/>
      <c r="P13" s="47"/>
      <c r="Q13" s="47"/>
      <c r="R13" s="47"/>
      <c r="S13" s="47"/>
      <c r="T13" s="18"/>
      <c r="U13" s="18"/>
      <c r="V13" s="18"/>
      <c r="W13" s="18"/>
      <c r="X13" s="18"/>
      <c r="Y13" s="18"/>
      <c r="Z13" s="18"/>
      <c r="AA13" s="18"/>
    </row>
    <row r="14" spans="1:28" ht="26.25" customHeight="1" x14ac:dyDescent="0.25">
      <c r="A14" s="46" t="s">
        <v>8</v>
      </c>
      <c r="B14" s="44">
        <f>L12+L16</f>
        <v>133</v>
      </c>
      <c r="C14" s="45">
        <f>(M12+M16)/1000</f>
        <v>200691.39261604042</v>
      </c>
      <c r="D14" s="45">
        <f t="shared" ref="D14:I14" si="1">(N12+N16)/1000</f>
        <v>18104371.385350004</v>
      </c>
      <c r="E14" s="45">
        <f t="shared" si="1"/>
        <v>14154234.954560496</v>
      </c>
      <c r="F14" s="45">
        <f t="shared" si="1"/>
        <v>3950136.4317894974</v>
      </c>
      <c r="G14" s="45">
        <f>(Q12+Q16)</f>
        <v>26994</v>
      </c>
      <c r="H14" s="45">
        <f t="shared" si="1"/>
        <v>991391.5570778196</v>
      </c>
      <c r="I14" s="45">
        <f t="shared" si="1"/>
        <v>2517815.8827938335</v>
      </c>
      <c r="J14" s="3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8" ht="26.25" customHeight="1" x14ac:dyDescent="0.25">
      <c r="A15" s="43" t="s">
        <v>9</v>
      </c>
      <c r="B15" s="44"/>
      <c r="C15" s="45"/>
      <c r="D15" s="44"/>
      <c r="E15" s="44"/>
      <c r="F15" s="44"/>
      <c r="G15" s="44"/>
      <c r="H15" s="44"/>
      <c r="I15" s="44"/>
      <c r="J15" s="14"/>
      <c r="K15" s="12" t="s">
        <v>9</v>
      </c>
      <c r="L15" s="13"/>
      <c r="M15" s="13"/>
      <c r="N15" s="13"/>
      <c r="O15" s="13"/>
      <c r="P15" s="13"/>
      <c r="Q15" s="13"/>
      <c r="R15" s="13"/>
      <c r="S15" s="15"/>
      <c r="T15" s="15"/>
      <c r="U15" s="15"/>
      <c r="V15" s="15"/>
      <c r="W15" s="15"/>
      <c r="X15" s="15"/>
      <c r="Y15" s="15"/>
      <c r="Z15" s="15"/>
      <c r="AA15" s="15"/>
    </row>
    <row r="16" spans="1:28" s="17" customFormat="1" ht="24" customHeight="1" x14ac:dyDescent="0.25">
      <c r="A16" s="46" t="s">
        <v>10</v>
      </c>
      <c r="B16" s="44"/>
      <c r="C16" s="45"/>
      <c r="D16" s="56"/>
      <c r="E16" s="56"/>
      <c r="F16" s="56"/>
      <c r="G16" s="56"/>
      <c r="H16" s="56"/>
      <c r="I16" s="56"/>
      <c r="J16" s="3"/>
      <c r="K16" s="63" t="s">
        <v>39</v>
      </c>
      <c r="L16" s="64">
        <v>1</v>
      </c>
      <c r="M16" s="64">
        <v>11295</v>
      </c>
      <c r="N16" s="64">
        <v>1857563</v>
      </c>
      <c r="O16" s="64">
        <v>781910</v>
      </c>
      <c r="P16" s="64">
        <v>1075653</v>
      </c>
      <c r="Q16" s="64">
        <v>13</v>
      </c>
      <c r="R16" s="64">
        <v>286546.00000000006</v>
      </c>
      <c r="S16" s="64">
        <v>3646976.2400000007</v>
      </c>
      <c r="T16" s="18"/>
      <c r="U16" s="18"/>
      <c r="V16" s="18"/>
      <c r="W16" s="18"/>
      <c r="X16" s="18"/>
      <c r="Y16" s="18"/>
      <c r="Z16" s="18"/>
      <c r="AA16" s="18"/>
      <c r="AB16" s="18"/>
    </row>
    <row r="17" spans="1:28" s="17" customFormat="1" ht="13.5" customHeight="1" x14ac:dyDescent="0.25">
      <c r="A17" s="57"/>
      <c r="B17" s="45"/>
      <c r="C17" s="45"/>
      <c r="D17" s="60"/>
      <c r="E17" s="60"/>
      <c r="F17" s="60"/>
      <c r="G17" s="60"/>
      <c r="H17" s="60"/>
      <c r="I17" s="60"/>
      <c r="J17" s="58"/>
      <c r="K17" s="61"/>
      <c r="L17" s="54"/>
      <c r="M17" s="54"/>
      <c r="N17" s="54"/>
      <c r="O17" s="54"/>
      <c r="P17" s="54"/>
      <c r="Q17" s="54"/>
      <c r="R17" s="54"/>
      <c r="S17" s="54"/>
      <c r="T17" s="59"/>
      <c r="U17" s="59"/>
      <c r="V17" s="59"/>
      <c r="W17" s="59"/>
      <c r="X17" s="59"/>
      <c r="Y17" s="59"/>
      <c r="Z17" s="59"/>
      <c r="AA17" s="59"/>
      <c r="AB17" s="59"/>
    </row>
    <row r="18" spans="1:28" ht="26.25" customHeight="1" x14ac:dyDescent="0.25">
      <c r="A18" s="43" t="s">
        <v>11</v>
      </c>
      <c r="B18" s="44">
        <f>L19</f>
        <v>275</v>
      </c>
      <c r="C18" s="45">
        <f>M19/1000</f>
        <v>66763.794583952738</v>
      </c>
      <c r="D18" s="45">
        <f t="shared" ref="D18:I18" si="2">N19/1000</f>
        <v>12455391.111211266</v>
      </c>
      <c r="E18" s="45">
        <f t="shared" si="2"/>
        <v>4101141.9304939588</v>
      </c>
      <c r="F18" s="45">
        <f t="shared" si="2"/>
        <v>8354249.1807173081</v>
      </c>
      <c r="G18" s="45">
        <f>Q19</f>
        <v>8624</v>
      </c>
      <c r="H18" s="45">
        <f t="shared" si="2"/>
        <v>882847.0798723686</v>
      </c>
      <c r="I18" s="45">
        <f t="shared" si="2"/>
        <v>20070200.682243019</v>
      </c>
      <c r="J18" s="14"/>
      <c r="K18" s="12" t="s">
        <v>11</v>
      </c>
      <c r="L18" s="13"/>
      <c r="M18" s="55"/>
      <c r="N18" s="13"/>
      <c r="O18" s="13"/>
      <c r="P18" s="13"/>
      <c r="Q18" s="13"/>
      <c r="R18" s="13"/>
      <c r="S18" s="13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s="17" customFormat="1" ht="26.25" customHeight="1" x14ac:dyDescent="0.25">
      <c r="A19" s="46" t="s">
        <v>12</v>
      </c>
      <c r="B19" s="48"/>
      <c r="C19" s="49"/>
      <c r="D19" s="48"/>
      <c r="E19" s="48"/>
      <c r="F19" s="48"/>
      <c r="G19" s="48"/>
      <c r="H19" s="48"/>
      <c r="I19" s="48"/>
      <c r="J19" s="3"/>
      <c r="K19" s="63" t="s">
        <v>40</v>
      </c>
      <c r="L19" s="64">
        <v>275</v>
      </c>
      <c r="M19" s="64">
        <v>66763794.58395274</v>
      </c>
      <c r="N19" s="64">
        <v>12455391111.211266</v>
      </c>
      <c r="O19" s="64">
        <v>4101141930.493959</v>
      </c>
      <c r="P19" s="64">
        <v>8354249180.717308</v>
      </c>
      <c r="Q19" s="64">
        <v>8624</v>
      </c>
      <c r="R19" s="64">
        <v>882847079.87236857</v>
      </c>
      <c r="S19" s="64">
        <v>20070200682.243019</v>
      </c>
      <c r="T19" s="19"/>
      <c r="U19" s="19"/>
      <c r="V19" s="19"/>
      <c r="W19" s="19"/>
      <c r="X19" s="19"/>
      <c r="Y19" s="19"/>
      <c r="Z19" s="19"/>
      <c r="AA19" s="19"/>
      <c r="AB19" s="19"/>
    </row>
    <row r="20" spans="1:28" ht="9" customHeight="1" x14ac:dyDescent="0.25">
      <c r="A20" s="42"/>
      <c r="B20" s="50"/>
      <c r="C20" s="51"/>
      <c r="D20" s="50"/>
      <c r="E20" s="50"/>
      <c r="F20" s="50"/>
      <c r="G20" s="50"/>
      <c r="H20" s="50"/>
      <c r="I20" s="50"/>
      <c r="J20" s="3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8" ht="9" customHeight="1" x14ac:dyDescent="0.25">
      <c r="A21" s="34"/>
      <c r="B21" s="52"/>
      <c r="C21" s="53"/>
      <c r="D21" s="52"/>
      <c r="E21" s="52"/>
      <c r="F21" s="52"/>
      <c r="G21" s="52"/>
      <c r="H21" s="52"/>
      <c r="I21" s="52"/>
      <c r="J21" s="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8" ht="15.75" customHeight="1" x14ac:dyDescent="0.25">
      <c r="A22" s="1"/>
      <c r="B22" s="2"/>
      <c r="C22" s="20"/>
      <c r="D22" s="2"/>
      <c r="E22" s="2"/>
      <c r="F22" s="2"/>
      <c r="G22" s="2"/>
      <c r="H22" s="2"/>
      <c r="I22" s="2"/>
      <c r="J22" s="3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8" ht="15.75" customHeight="1" x14ac:dyDescent="0.25">
      <c r="A23" s="1"/>
      <c r="B23" s="2"/>
      <c r="C23" s="20"/>
      <c r="D23" s="2"/>
      <c r="E23" s="2"/>
      <c r="F23" s="2"/>
      <c r="G23" s="2"/>
      <c r="H23" s="2"/>
      <c r="I23" s="2"/>
      <c r="J23" s="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8" ht="15.75" customHeight="1" x14ac:dyDescent="0.25">
      <c r="A24" s="1"/>
      <c r="B24" s="2"/>
      <c r="C24" s="20"/>
      <c r="D24" s="2"/>
      <c r="E24" s="2"/>
      <c r="F24" s="10" t="e">
        <f>#REF!*1000/1000000</f>
        <v>#REF!</v>
      </c>
      <c r="G24" s="10"/>
      <c r="H24" s="10" t="e">
        <f>#REF!*1000/1000000</f>
        <v>#REF!</v>
      </c>
      <c r="I24" s="11"/>
      <c r="J24" s="3"/>
      <c r="K24" s="2"/>
      <c r="L24" s="11" t="e">
        <f>#REF!/1000000</f>
        <v>#REF!</v>
      </c>
      <c r="M24" s="2"/>
      <c r="N24" s="11" t="e">
        <f>#REF!/1000000</f>
        <v>#REF!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8" ht="15.75" customHeight="1" x14ac:dyDescent="0.25">
      <c r="A25" s="1"/>
      <c r="B25" s="2"/>
      <c r="C25" s="20"/>
      <c r="D25" s="2"/>
      <c r="E25" s="2"/>
      <c r="F25" s="10" t="e">
        <f>#REF!*1000/1000000</f>
        <v>#REF!</v>
      </c>
      <c r="G25" s="10"/>
      <c r="H25" s="10" t="e">
        <f>#REF!*1000/1000000</f>
        <v>#REF!</v>
      </c>
      <c r="I25" s="11"/>
      <c r="J25" s="3"/>
      <c r="K25" s="2"/>
      <c r="L25" s="11" t="e">
        <f>#REF!/1000000</f>
        <v>#REF!</v>
      </c>
      <c r="M25" s="2"/>
      <c r="N25" s="11" t="e">
        <f>#REF!/1000000</f>
        <v>#REF!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8" ht="15.75" customHeight="1" x14ac:dyDescent="0.25">
      <c r="A26" s="1"/>
      <c r="B26" s="2"/>
      <c r="C26" s="20"/>
      <c r="D26" s="2"/>
      <c r="E26" s="2"/>
      <c r="F26" s="10" t="e">
        <f>#REF!*1000/1000000</f>
        <v>#REF!</v>
      </c>
      <c r="G26" s="10"/>
      <c r="H26" s="10" t="e">
        <f>#REF!*1000/1000000</f>
        <v>#REF!</v>
      </c>
      <c r="I26" s="11"/>
      <c r="J26" s="3"/>
      <c r="K26" s="2"/>
      <c r="L26" s="11" t="e">
        <f>#REF!/1000000</f>
        <v>#REF!</v>
      </c>
      <c r="M26" s="2"/>
      <c r="N26" s="11" t="e">
        <f>#REF!/1000000</f>
        <v>#REF!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8" ht="15.75" customHeight="1" x14ac:dyDescent="0.25">
      <c r="A27" s="1"/>
      <c r="B27" s="2"/>
      <c r="C27" s="20"/>
      <c r="D27" s="2"/>
      <c r="E27" s="2"/>
      <c r="F27" s="10" t="e">
        <f>#REF!*1000/1000000</f>
        <v>#REF!</v>
      </c>
      <c r="G27" s="10"/>
      <c r="H27" s="10" t="e">
        <f>#REF!*1000/1000000</f>
        <v>#REF!</v>
      </c>
      <c r="I27" s="11"/>
      <c r="J27" s="3"/>
      <c r="K27" s="2"/>
      <c r="L27" s="11" t="e">
        <f>#REF!/1000000</f>
        <v>#REF!</v>
      </c>
      <c r="M27" s="2"/>
      <c r="N27" s="11" t="e">
        <f>#REF!/1000000</f>
        <v>#REF!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8" ht="15.75" customHeight="1" x14ac:dyDescent="0.25">
      <c r="A28" s="1"/>
      <c r="B28" s="2"/>
      <c r="C28" s="20"/>
      <c r="D28" s="2"/>
      <c r="E28" s="2"/>
      <c r="F28" s="10" t="e">
        <f>#REF!*1000/1000000</f>
        <v>#REF!</v>
      </c>
      <c r="G28" s="10"/>
      <c r="H28" s="10" t="e">
        <f>#REF!*1000/1000000</f>
        <v>#REF!</v>
      </c>
      <c r="I28" s="11"/>
      <c r="J28" s="3"/>
      <c r="K28" s="2"/>
      <c r="L28" s="11"/>
      <c r="M28" s="2"/>
      <c r="N28" s="1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8" ht="15.75" customHeight="1" x14ac:dyDescent="0.25">
      <c r="A29" s="1"/>
      <c r="B29" s="2"/>
      <c r="C29" s="20"/>
      <c r="D29" s="2"/>
      <c r="E29" s="2"/>
      <c r="F29" s="10" t="e">
        <f>#REF!*1000/1000000</f>
        <v>#REF!</v>
      </c>
      <c r="G29" s="10"/>
      <c r="H29" s="10" t="e">
        <f>#REF!*1000/1000000</f>
        <v>#REF!</v>
      </c>
      <c r="I29" s="11"/>
      <c r="J29" s="3"/>
      <c r="K29" s="2"/>
      <c r="L29" s="11" t="e">
        <f>#REF!/1000000</f>
        <v>#REF!</v>
      </c>
      <c r="M29" s="2"/>
      <c r="N29" s="11" t="e">
        <f>#REF!/1000000</f>
        <v>#REF!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8" ht="15.75" customHeight="1" x14ac:dyDescent="0.25">
      <c r="A30" s="1"/>
      <c r="B30" s="2"/>
      <c r="C30" s="20"/>
      <c r="D30" s="2"/>
      <c r="E30" s="2"/>
      <c r="F30" s="10">
        <f>F12*1000/1000000</f>
        <v>0</v>
      </c>
      <c r="G30" s="10"/>
      <c r="H30" s="10">
        <f>H12*1000/1000000</f>
        <v>0</v>
      </c>
      <c r="I30" s="11"/>
      <c r="J30" s="3"/>
      <c r="K30" s="2"/>
      <c r="L30" s="11">
        <f>F12/1000000</f>
        <v>0</v>
      </c>
      <c r="M30" s="2"/>
      <c r="N30" s="11">
        <f>H12/1000000</f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8" ht="15.75" customHeight="1" x14ac:dyDescent="0.25">
      <c r="A31" s="1"/>
      <c r="B31" s="2"/>
      <c r="C31" s="20"/>
      <c r="D31" s="2"/>
      <c r="E31" s="2"/>
      <c r="F31" s="10">
        <f>F14*1000/1000000</f>
        <v>3950.1364317894972</v>
      </c>
      <c r="G31" s="10"/>
      <c r="H31" s="10">
        <f>H14*1000/1000000</f>
        <v>991.39155707781958</v>
      </c>
      <c r="I31" s="11"/>
      <c r="J31" s="3"/>
      <c r="K31" s="2"/>
      <c r="L31" s="11">
        <f>F14/1000000</f>
        <v>3.9501364317894976</v>
      </c>
      <c r="M31" s="2"/>
      <c r="N31" s="11">
        <f>H14/1000000</f>
        <v>0.99139155707781956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8" ht="15.75" customHeight="1" x14ac:dyDescent="0.25">
      <c r="A32" s="1"/>
      <c r="B32" s="2"/>
      <c r="C32" s="20"/>
      <c r="D32" s="2"/>
      <c r="E32" s="2"/>
      <c r="F32" s="10">
        <f>F15*1000/1000000</f>
        <v>0</v>
      </c>
      <c r="G32" s="10"/>
      <c r="H32" s="10">
        <f>H15*1000/1000000</f>
        <v>0</v>
      </c>
      <c r="I32" s="11"/>
      <c r="J32" s="3"/>
      <c r="K32" s="2"/>
      <c r="L32" s="11">
        <f>F15/1000000</f>
        <v>0</v>
      </c>
      <c r="M32" s="2"/>
      <c r="N32" s="11">
        <f>H15/1000000</f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 x14ac:dyDescent="0.25">
      <c r="A33" s="1"/>
      <c r="B33" s="2"/>
      <c r="C33" s="20"/>
      <c r="D33" s="2"/>
      <c r="E33" s="2"/>
      <c r="F33" s="10" t="e">
        <f>#REF!*1000/1000000</f>
        <v>#REF!</v>
      </c>
      <c r="G33" s="10"/>
      <c r="H33" s="10" t="e">
        <f>#REF!*1000/1000000</f>
        <v>#REF!</v>
      </c>
      <c r="I33" s="11"/>
      <c r="J33" s="3"/>
      <c r="K33" s="2"/>
      <c r="L33" s="11" t="e">
        <f>#REF!/1000000</f>
        <v>#REF!</v>
      </c>
      <c r="M33" s="2"/>
      <c r="N33" s="11" t="e">
        <f>#REF!/1000000</f>
        <v>#REF!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 x14ac:dyDescent="0.25">
      <c r="A34" s="1"/>
      <c r="B34" s="2"/>
      <c r="C34" s="20"/>
      <c r="D34" s="2"/>
      <c r="E34" s="2"/>
      <c r="F34" s="10" t="e">
        <f>#REF!*1000/1000000</f>
        <v>#REF!</v>
      </c>
      <c r="G34" s="10"/>
      <c r="H34" s="10" t="e">
        <f>#REF!*1000/1000000</f>
        <v>#REF!</v>
      </c>
      <c r="I34" s="11"/>
      <c r="J34" s="3"/>
      <c r="K34" s="2"/>
      <c r="L34" s="11" t="e">
        <f>#REF!/1000000</f>
        <v>#REF!</v>
      </c>
      <c r="M34" s="2"/>
      <c r="N34" s="11" t="e">
        <f>#REF!/1000000</f>
        <v>#REF!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x14ac:dyDescent="0.25">
      <c r="A35" s="1"/>
      <c r="B35" s="2"/>
      <c r="C35" s="20"/>
      <c r="D35" s="2"/>
      <c r="E35" s="2"/>
      <c r="F35" s="10">
        <f>F16*1000/1000000</f>
        <v>0</v>
      </c>
      <c r="G35" s="10"/>
      <c r="H35" s="10">
        <f>H16*1000/1000000</f>
        <v>0</v>
      </c>
      <c r="I35" s="11"/>
      <c r="J35" s="3"/>
      <c r="K35" s="2"/>
      <c r="L35" s="11">
        <f>F16/1000000</f>
        <v>0</v>
      </c>
      <c r="M35" s="2"/>
      <c r="N35" s="11">
        <f>H16/1000000</f>
        <v>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25">
      <c r="A36" s="1"/>
      <c r="B36" s="2"/>
      <c r="C36" s="20"/>
      <c r="D36" s="2"/>
      <c r="E36" s="2"/>
      <c r="F36" s="10">
        <f t="shared" ref="F36" si="3">F19*1000/1000000</f>
        <v>0</v>
      </c>
      <c r="G36" s="10"/>
      <c r="H36" s="10">
        <f t="shared" ref="H36" si="4">H19*1000/1000000</f>
        <v>0</v>
      </c>
      <c r="I36" s="11"/>
      <c r="J36" s="3"/>
      <c r="K36" s="2"/>
      <c r="L36" s="11">
        <f t="shared" ref="L36" si="5">F19/1000000</f>
        <v>0</v>
      </c>
      <c r="M36" s="2"/>
      <c r="N36" s="11">
        <f t="shared" ref="N36" si="6">H19/1000000</f>
        <v>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25">
      <c r="A37" s="1"/>
      <c r="B37" s="2"/>
      <c r="C37" s="20"/>
      <c r="D37" s="2"/>
      <c r="E37" s="2"/>
      <c r="F37" s="10" t="e">
        <f>#REF!*1000/1000000</f>
        <v>#REF!</v>
      </c>
      <c r="G37" s="10"/>
      <c r="H37" s="10" t="e">
        <f>#REF!*1000/1000000</f>
        <v>#REF!</v>
      </c>
      <c r="I37" s="11"/>
      <c r="J37" s="3"/>
      <c r="K37" s="2"/>
      <c r="L37" s="11" t="e">
        <f>#REF!/1000000</f>
        <v>#REF!</v>
      </c>
      <c r="M37" s="2"/>
      <c r="N37" s="11" t="e">
        <f>#REF!/1000000</f>
        <v>#REF!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 x14ac:dyDescent="0.25">
      <c r="A38" s="1"/>
      <c r="B38" s="2"/>
      <c r="C38" s="20"/>
      <c r="D38" s="2"/>
      <c r="E38" s="2"/>
      <c r="F38" s="11">
        <f t="shared" ref="F38:F39" si="7">F20*1000/1000000</f>
        <v>0</v>
      </c>
      <c r="G38" s="11"/>
      <c r="H38" s="11">
        <f t="shared" ref="H38:H39" si="8">H20*1000/1000000</f>
        <v>0</v>
      </c>
      <c r="I38" s="2"/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 x14ac:dyDescent="0.25">
      <c r="A39" s="1"/>
      <c r="B39" s="2"/>
      <c r="C39" s="20"/>
      <c r="D39" s="2"/>
      <c r="E39" s="2"/>
      <c r="F39" s="11">
        <f t="shared" si="7"/>
        <v>0</v>
      </c>
      <c r="G39" s="11"/>
      <c r="H39" s="11">
        <f t="shared" si="8"/>
        <v>0</v>
      </c>
      <c r="I39" s="2"/>
      <c r="J39" s="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</sheetData>
  <mergeCells count="2">
    <mergeCell ref="A2:I2"/>
    <mergeCell ref="A3:I3"/>
  </mergeCells>
  <printOptions horizontalCentered="1"/>
  <pageMargins left="0.51181102362204722" right="0.51181102362204722" top="0.74803149606299213" bottom="0.74803149606299213" header="0" footer="0"/>
  <pageSetup paperSize="9" scale="59" orientation="landscape" r:id="rId1"/>
  <rowBreaks count="1" manualBreakCount="1">
    <brk id="21" max="7" man="1"/>
  </rowBreaks>
  <colBreaks count="1" manualBreakCount="1">
    <brk id="9" man="1"/>
  </colBreaks>
  <ignoredErrors>
    <ignoredError sqref="G14 G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9 Milikan wanita sektor</vt:lpstr>
      <vt:lpstr>'Jadual 9 Milikan wanita sektor'!Print_Area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2025-08-29T05:13:02Z</cp:lastPrinted>
  <dcterms:created xsi:type="dcterms:W3CDTF">2025-04-22T06:16:52Z</dcterms:created>
  <dcterms:modified xsi:type="dcterms:W3CDTF">2025-09-26T08:55:33Z</dcterms:modified>
</cp:coreProperties>
</file>