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3543657E-A47E-49B4-A44D-1E36C1073ABC}" xr6:coauthVersionLast="36" xr6:coauthVersionMax="36" xr10:uidLastSave="{00000000-0000-0000-0000-000000000000}"/>
  <bookViews>
    <workbookView xWindow="0" yWindow="0" windowWidth="28800" windowHeight="11325" xr2:uid="{6EB2875B-55EE-4B88-BBE1-0DC0B315F07F}"/>
  </bookViews>
  <sheets>
    <sheet name="Jadual 8 By Hak Milik" sheetId="1" r:id="rId1"/>
  </sheets>
  <definedNames>
    <definedName name="_xlnm.Print_Area" localSheetId="0">'Jadual 8 By Hak Milik'!$A$1:$I$117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C19" i="1"/>
  <c r="D19" i="1"/>
  <c r="E19" i="1"/>
  <c r="F19" i="1"/>
  <c r="G19" i="1"/>
  <c r="H19" i="1"/>
  <c r="I19" i="1"/>
  <c r="I13" i="1"/>
  <c r="H13" i="1"/>
  <c r="H9" i="1" s="1"/>
  <c r="G13" i="1"/>
  <c r="D13" i="1"/>
  <c r="E13" i="1"/>
  <c r="E9" i="1" s="1"/>
  <c r="F13" i="1"/>
  <c r="C13" i="1"/>
  <c r="B16" i="1"/>
  <c r="B19" i="1"/>
  <c r="B13" i="1"/>
  <c r="B9" i="1" s="1"/>
  <c r="C9" i="1"/>
  <c r="D9" i="1"/>
  <c r="F9" i="1"/>
  <c r="I104" i="1"/>
  <c r="H104" i="1"/>
  <c r="F104" i="1"/>
  <c r="E104" i="1"/>
  <c r="D104" i="1"/>
  <c r="I98" i="1"/>
  <c r="H98" i="1"/>
  <c r="F98" i="1"/>
  <c r="E98" i="1"/>
  <c r="D98" i="1"/>
  <c r="G95" i="1"/>
  <c r="B95" i="1"/>
  <c r="I82" i="1"/>
  <c r="H82" i="1"/>
  <c r="G82" i="1"/>
  <c r="F82" i="1"/>
  <c r="E82" i="1"/>
  <c r="D82" i="1"/>
  <c r="B82" i="1"/>
  <c r="I69" i="1"/>
  <c r="H69" i="1"/>
  <c r="G69" i="1"/>
  <c r="F69" i="1"/>
  <c r="E69" i="1"/>
  <c r="D69" i="1"/>
  <c r="B69" i="1"/>
  <c r="I48" i="1"/>
  <c r="H48" i="1"/>
  <c r="G48" i="1"/>
  <c r="F48" i="1"/>
  <c r="E48" i="1"/>
  <c r="D48" i="1"/>
  <c r="B48" i="1"/>
  <c r="I35" i="1"/>
  <c r="H35" i="1"/>
  <c r="G35" i="1"/>
  <c r="F35" i="1"/>
  <c r="E35" i="1"/>
  <c r="D35" i="1"/>
  <c r="B35" i="1"/>
  <c r="E95" i="1"/>
  <c r="E32" i="1"/>
  <c r="F95" i="1"/>
  <c r="F32" i="1"/>
  <c r="D95" i="1"/>
  <c r="D32" i="1"/>
  <c r="I95" i="1"/>
  <c r="I32" i="1"/>
  <c r="H95" i="1"/>
  <c r="H32" i="1"/>
  <c r="B32" i="1"/>
  <c r="G32" i="1"/>
  <c r="I9" i="1" l="1"/>
  <c r="G9" i="1"/>
</calcChain>
</file>

<file path=xl/sharedStrings.xml><?xml version="1.0" encoding="utf-8"?>
<sst xmlns="http://schemas.openxmlformats.org/spreadsheetml/2006/main" count="135" uniqueCount="70">
  <si>
    <t xml:space="preserve">Jadual 8 : Statistik utama R&amp;D mengikut hak milik dan sektor, 2022 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</si>
  <si>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</si>
  <si>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</si>
  <si>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</si>
  <si>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</si>
  <si>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</si>
  <si>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</si>
  <si>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 xml:space="preserve">Gaji &amp; upah yang dibayar
</t>
  </si>
  <si>
    <t xml:space="preserve">Nilai harta tetap yang dimiliki pada akhir tahun
</t>
  </si>
  <si>
    <t>Ownership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</si>
  <si>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</si>
  <si>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</si>
  <si>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</si>
  <si>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</si>
  <si>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</si>
  <si>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</si>
  <si>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</si>
  <si>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</si>
  <si>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</si>
  <si>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</si>
  <si>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</si>
  <si>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</si>
  <si>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</si>
  <si>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</si>
  <si>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</si>
  <si>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</si>
  <si>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</si>
  <si>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</si>
  <si>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Perlombongan &amp; pengkuarian</t>
  </si>
  <si>
    <t>Mining &amp; quarrying</t>
  </si>
  <si>
    <t xml:space="preserve">Jadual 8 :Statistik utama R&amp;D mengikut hak milik dan sektor, 2022 (samb.) 
</t>
  </si>
  <si>
    <t>Pembuatan</t>
  </si>
  <si>
    <t>Manufacturing</t>
  </si>
  <si>
    <t>Pembinaan</t>
  </si>
  <si>
    <t>Construction</t>
  </si>
  <si>
    <t>Perkhidmatan</t>
  </si>
  <si>
    <t>Services</t>
  </si>
  <si>
    <t>Table 8 : Principal statistics of R&amp;D by ownership and sector, 2022</t>
  </si>
  <si>
    <t>Table 8 : Principal statistics of R&amp;D by ownership and sector, 2022 (cont.)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</si>
  <si>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</si>
  <si>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</si>
  <si>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</si>
  <si>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</si>
  <si>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</si>
  <si>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</si>
  <si>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</si>
  <si>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</si>
  <si>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</si>
  <si>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</si>
  <si>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</si>
  <si>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</si>
  <si>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</si>
  <si>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</si>
  <si>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 xml:space="preserve">Jadual 8 : Statistik utama aktiviti R&amp;D mengikut struktur hak milik, 2022 </t>
  </si>
  <si>
    <t>Table 8 : Principal statistics of R&amp;D activities by ownership structure, 2022</t>
  </si>
  <si>
    <t>Malaysian-Owned</t>
  </si>
  <si>
    <t>Milikan Malaysia</t>
  </si>
  <si>
    <t>Milikan Asing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</si>
  <si>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</si>
  <si>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</si>
  <si>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</si>
  <si>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</si>
  <si>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</si>
  <si>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</si>
  <si>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</si>
  <si>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</si>
  <si>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</si>
  <si>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Bersama</t>
  </si>
  <si>
    <t>Grand Total</t>
  </si>
  <si>
    <t xml:space="preserve">Foreign-Owned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</si>
</sst>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</cellStyleXfs>
  <cellXfs count="83">
    <xf numFmtId="0" fontId="0" fillId="0" borderId="0" xfId="0"/>
    <xf numFmtId="164" fontId="3" fillId="2" borderId="0" xfId="2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3" fillId="3" borderId="0" xfId="2" applyFont="1" applyFill="1" applyAlignment="1">
      <alignment vertical="center"/>
    </xf>
    <xf numFmtId="164" fontId="5" fillId="3" borderId="0" xfId="2" applyFont="1" applyFill="1" applyAlignment="1">
      <alignment vertical="center"/>
    </xf>
    <xf numFmtId="164" fontId="4" fillId="3" borderId="0" xfId="3" applyFont="1" applyFill="1" applyAlignment="1">
      <alignment horizontal="left"/>
    </xf>
    <xf numFmtId="164" fontId="4" fillId="3" borderId="0" xfId="3" applyFont="1" applyFill="1" applyAlignment="1">
      <alignment horizontal="right" wrapText="1"/>
    </xf>
    <xf numFmtId="164" fontId="4" fillId="3" borderId="0" xfId="3" applyFont="1" applyFill="1" applyAlignment="1">
      <alignment horizontal="right" vertical="top" wrapText="1"/>
    </xf>
    <xf numFmtId="164" fontId="5" fillId="3" borderId="0" xfId="3" applyFont="1" applyFill="1" applyAlignment="1">
      <alignment horizontal="left" vertical="top" wrapText="1"/>
    </xf>
    <xf numFmtId="164" fontId="5" fillId="3" borderId="0" xfId="3" applyFont="1" applyFill="1" applyAlignment="1">
      <alignment horizontal="right" vertical="top" wrapText="1"/>
    </xf>
    <xf numFmtId="164" fontId="4" fillId="3" borderId="0" xfId="3" applyFont="1" applyFill="1" applyAlignment="1">
      <alignment horizontal="center" vertical="center" wrapText="1"/>
    </xf>
    <xf numFmtId="164" fontId="4" fillId="3" borderId="0" xfId="3" applyFont="1" applyFill="1" applyAlignment="1">
      <alignment horizontal="right" vertical="center" wrapText="1"/>
    </xf>
    <xf numFmtId="164" fontId="4" fillId="3" borderId="0" xfId="4" applyFont="1" applyFill="1" applyAlignment="1">
      <alignment horizontal="right" vertical="center" wrapText="1"/>
    </xf>
    <xf numFmtId="164" fontId="4" fillId="4" borderId="0" xfId="2" applyFont="1" applyFill="1" applyAlignment="1">
      <alignment horizontal="left" vertical="center" wrapText="1"/>
    </xf>
    <xf numFmtId="166" fontId="4" fillId="4" borderId="0" xfId="1" applyNumberFormat="1" applyFont="1" applyFill="1" applyAlignment="1">
      <alignment horizontal="right" vertical="center"/>
    </xf>
    <xf numFmtId="164" fontId="3" fillId="2" borderId="0" xfId="2" applyFont="1" applyFill="1" applyAlignment="1">
      <alignment vertical="center" wrapText="1"/>
    </xf>
    <xf numFmtId="164" fontId="5" fillId="4" borderId="0" xfId="2" applyFont="1" applyFill="1" applyAlignment="1">
      <alignment horizontal="left" vertical="center" wrapText="1"/>
    </xf>
    <xf numFmtId="164" fontId="5" fillId="3" borderId="0" xfId="2" applyFont="1" applyFill="1" applyAlignment="1">
      <alignment horizontal="left" vertical="center" wrapText="1"/>
    </xf>
    <xf numFmtId="166" fontId="3" fillId="3" borderId="0" xfId="1" applyNumberFormat="1" applyFont="1" applyFill="1" applyAlignment="1">
      <alignment horizontal="right" vertical="center"/>
    </xf>
    <xf numFmtId="166" fontId="4" fillId="2" borderId="0" xfId="2" applyNumberFormat="1" applyFont="1" applyFill="1" applyAlignment="1">
      <alignment vertical="center" wrapText="1"/>
    </xf>
    <xf numFmtId="166" fontId="4" fillId="5" borderId="0" xfId="1" applyNumberFormat="1" applyFont="1" applyFill="1" applyBorder="1" applyAlignment="1">
      <alignment vertical="center" wrapText="1"/>
    </xf>
    <xf numFmtId="166" fontId="4" fillId="5" borderId="0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vertical="center" wrapText="1"/>
    </xf>
    <xf numFmtId="166" fontId="5" fillId="5" borderId="0" xfId="1" applyNumberFormat="1" applyFont="1" applyFill="1" applyBorder="1" applyAlignment="1">
      <alignment vertical="center" wrapText="1"/>
    </xf>
    <xf numFmtId="166" fontId="3" fillId="2" borderId="0" xfId="1" applyNumberFormat="1" applyFont="1" applyFill="1" applyBorder="1" applyAlignment="1">
      <alignment horizontal="left" vertical="center" wrapText="1"/>
    </xf>
    <xf numFmtId="166" fontId="3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left" vertical="center" wrapText="1" indent="3"/>
    </xf>
    <xf numFmtId="3" fontId="4" fillId="2" borderId="0" xfId="2" applyNumberFormat="1" applyFont="1" applyFill="1" applyAlignment="1">
      <alignment vertical="center" wrapText="1"/>
    </xf>
    <xf numFmtId="166" fontId="5" fillId="2" borderId="0" xfId="1" applyNumberFormat="1" applyFont="1" applyFill="1" applyBorder="1" applyAlignment="1">
      <alignment horizontal="left" vertical="center" wrapText="1" indent="3"/>
    </xf>
    <xf numFmtId="166" fontId="5" fillId="3" borderId="0" xfId="2" applyNumberFormat="1" applyFont="1" applyFill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4" fontId="4" fillId="2" borderId="0" xfId="2" applyFont="1" applyFill="1" applyAlignment="1">
      <alignment vertical="center"/>
    </xf>
    <xf numFmtId="164" fontId="7" fillId="2" borderId="0" xfId="2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0" borderId="0" xfId="2" applyFont="1" applyAlignment="1">
      <alignment vertical="center" wrapText="1"/>
    </xf>
    <xf numFmtId="166" fontId="4" fillId="0" borderId="0" xfId="2" applyNumberFormat="1" applyFont="1" applyAlignment="1">
      <alignment vertical="center" wrapText="1"/>
    </xf>
    <xf numFmtId="164" fontId="4" fillId="2" borderId="0" xfId="2" applyFont="1" applyFill="1" applyAlignment="1">
      <alignment wrapText="1"/>
    </xf>
    <xf numFmtId="3" fontId="4" fillId="2" borderId="0" xfId="2" applyNumberFormat="1" applyFont="1" applyFill="1" applyAlignment="1">
      <alignment wrapText="1"/>
    </xf>
    <xf numFmtId="164" fontId="4" fillId="2" borderId="0" xfId="2" applyFont="1" applyFill="1" applyAlignment="1">
      <alignment vertical="top" wrapText="1"/>
    </xf>
    <xf numFmtId="3" fontId="4" fillId="2" borderId="0" xfId="2" applyNumberFormat="1" applyFont="1" applyFill="1" applyAlignment="1">
      <alignment vertical="top" wrapText="1"/>
    </xf>
    <xf numFmtId="164" fontId="3" fillId="2" borderId="0" xfId="2" applyFont="1" applyFill="1" applyAlignment="1">
      <alignment wrapText="1"/>
    </xf>
    <xf numFmtId="164" fontId="3" fillId="2" borderId="0" xfId="2" applyFont="1" applyFill="1" applyAlignment="1">
      <alignment vertical="top" wrapText="1"/>
    </xf>
    <xf numFmtId="164" fontId="8" fillId="2" borderId="0" xfId="2" applyFont="1" applyFill="1" applyAlignment="1">
      <alignment vertical="center"/>
    </xf>
    <xf numFmtId="164" fontId="10" fillId="2" borderId="0" xfId="2" applyFont="1" applyFill="1" applyAlignment="1">
      <alignment vertical="center"/>
    </xf>
    <xf numFmtId="164" fontId="8" fillId="3" borderId="0" xfId="2" applyFont="1" applyFill="1" applyAlignment="1">
      <alignment vertical="center"/>
    </xf>
    <xf numFmtId="164" fontId="10" fillId="3" borderId="0" xfId="2" applyFont="1" applyFill="1" applyAlignment="1">
      <alignment vertical="center"/>
    </xf>
    <xf numFmtId="164" fontId="9" fillId="3" borderId="0" xfId="3" applyFont="1" applyFill="1" applyAlignment="1">
      <alignment horizontal="left"/>
    </xf>
    <xf numFmtId="166" fontId="9" fillId="6" borderId="0" xfId="0" applyNumberFormat="1" applyFont="1" applyFill="1" applyAlignment="1">
      <alignment horizontal="right" wrapText="1"/>
    </xf>
    <xf numFmtId="164" fontId="10" fillId="3" borderId="0" xfId="3" applyFont="1" applyFill="1" applyAlignment="1">
      <alignment horizontal="left" vertical="top" wrapText="1"/>
    </xf>
    <xf numFmtId="166" fontId="10" fillId="6" borderId="0" xfId="0" applyNumberFormat="1" applyFont="1" applyFill="1" applyAlignment="1">
      <alignment horizontal="right" vertical="top" wrapText="1"/>
    </xf>
    <xf numFmtId="164" fontId="9" fillId="3" borderId="0" xfId="3" applyFont="1" applyFill="1" applyAlignment="1">
      <alignment horizontal="center" vertical="center" wrapText="1"/>
    </xf>
    <xf numFmtId="164" fontId="9" fillId="3" borderId="0" xfId="3" applyFont="1" applyFill="1" applyAlignment="1">
      <alignment horizontal="right" vertical="center" wrapText="1"/>
    </xf>
    <xf numFmtId="164" fontId="9" fillId="3" borderId="0" xfId="4" applyFont="1" applyFill="1" applyAlignment="1">
      <alignment horizontal="right" vertical="center" wrapText="1"/>
    </xf>
    <xf numFmtId="164" fontId="9" fillId="4" borderId="0" xfId="2" applyFont="1" applyFill="1" applyAlignment="1">
      <alignment horizontal="left" wrapText="1"/>
    </xf>
    <xf numFmtId="166" fontId="9" fillId="4" borderId="0" xfId="1" applyNumberFormat="1" applyFont="1" applyFill="1" applyAlignment="1">
      <alignment horizontal="right"/>
    </xf>
    <xf numFmtId="164" fontId="10" fillId="4" borderId="0" xfId="2" applyFont="1" applyFill="1" applyAlignment="1">
      <alignment horizontal="left" vertical="top" wrapText="1"/>
    </xf>
    <xf numFmtId="164" fontId="10" fillId="3" borderId="0" xfId="2" applyFont="1" applyFill="1" applyAlignment="1">
      <alignment horizontal="left" vertical="center" wrapText="1"/>
    </xf>
    <xf numFmtId="166" fontId="8" fillId="3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Border="1" applyAlignment="1">
      <alignment horizontal="left" vertical="center" wrapText="1"/>
    </xf>
    <xf numFmtId="166" fontId="8" fillId="2" borderId="0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left" wrapText="1"/>
    </xf>
    <xf numFmtId="166" fontId="8" fillId="2" borderId="0" xfId="1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/>
    </xf>
    <xf numFmtId="166" fontId="10" fillId="2" borderId="0" xfId="1" applyNumberFormat="1" applyFont="1" applyFill="1" applyBorder="1" applyAlignment="1">
      <alignment horizontal="left" vertical="top" wrapText="1"/>
    </xf>
    <xf numFmtId="164" fontId="9" fillId="2" borderId="0" xfId="2" applyFont="1" applyFill="1" applyAlignment="1">
      <alignment vertical="top" wrapText="1"/>
    </xf>
    <xf numFmtId="166" fontId="10" fillId="3" borderId="0" xfId="2" applyNumberFormat="1" applyFont="1" applyFill="1" applyAlignment="1">
      <alignment horizontal="right" vertical="center"/>
    </xf>
    <xf numFmtId="164" fontId="10" fillId="0" borderId="0" xfId="2" applyFont="1" applyAlignment="1">
      <alignment horizontal="left" vertical="center" wrapText="1"/>
    </xf>
    <xf numFmtId="166" fontId="10" fillId="0" borderId="0" xfId="2" applyNumberFormat="1" applyFont="1" applyAlignment="1">
      <alignment horizontal="right" vertical="center"/>
    </xf>
    <xf numFmtId="164" fontId="3" fillId="2" borderId="0" xfId="2" pivotButton="1" applyFont="1" applyFill="1" applyAlignment="1">
      <alignment vertical="center"/>
    </xf>
    <xf numFmtId="0" fontId="11" fillId="0" borderId="0" xfId="0" applyFont="1" applyFill="1" applyBorder="1"/>
    <xf numFmtId="167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167" fontId="11" fillId="0" borderId="0" xfId="0" applyNumberFormat="1" applyFont="1" applyFill="1" applyBorder="1"/>
    <xf numFmtId="164" fontId="4" fillId="2" borderId="0" xfId="2" applyFont="1" applyFill="1" applyAlignment="1">
      <alignment horizontal="center" wrapText="1"/>
    </xf>
    <xf numFmtId="164" fontId="4" fillId="2" borderId="0" xfId="2" applyFont="1" applyFill="1" applyAlignment="1">
      <alignment horizontal="center"/>
    </xf>
    <xf numFmtId="164" fontId="5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/>
    </xf>
    <xf numFmtId="164" fontId="3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wrapText="1"/>
    </xf>
    <xf numFmtId="164" fontId="9" fillId="2" borderId="0" xfId="2" applyFont="1" applyFill="1" applyAlignment="1">
      <alignment horizontal="center"/>
    </xf>
    <xf numFmtId="164" fontId="10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vertical="top" wrapText="1"/>
    </xf>
  </cellXfs>
  <cellStyles count="5">
    <cellStyle name="Comma" xfId="1" builtinId="3"/>
    <cellStyle name="Normal" xfId="0" builtinId="0"/>
    <cellStyle name="Normal 22" xfId="3" xr:uid="{D9468C35-8346-4AF7-ACDD-1FB2E7BBA926}"/>
    <cellStyle name="Normal 3 2 2" xfId="4" xr:uid="{309731A8-F211-4716-B87C-19DBE6BC63BB}"/>
    <cellStyle name="Normal 5" xfId="2" xr:uid="{FCB96200-7D53-4DC7-AE13-AB84C424A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238-C6E6-4721-BB8F-591E57857362}">
  <sheetPr>
    <tabColor rgb="FF00B0F0"/>
    <pageSetUpPr fitToPage="1"/>
  </sheetPr>
  <dimension ref="A1:DG123"/>
  <sheetViews>
    <sheetView tabSelected="1" view="pageBreakPreview" zoomScale="80" zoomScaleNormal="80" zoomScaleSheetLayoutView="80" zoomScalePageLayoutView="40" workbookViewId="0">
      <selection activeCell="A2" sqref="A2:I2"/>
    </sheetView>
  </sheetViews>
  <sheetFormatPr defaultColWidth="9.140625" defaultRowHeight="15" x14ac:dyDescent="0.25"/>
  <cols>
    <col min="1" max="1" width="66.7109375" style="1" customWidth="1"/>
    <col min="2" max="2" width="19.7109375" style="1" customWidth="1"/>
    <col min="3" max="5" width="20.7109375" style="1" customWidth="1"/>
    <col min="6" max="6" width="19.7109375" style="1" customWidth="1"/>
    <col min="7" max="7" width="19.85546875" style="1" customWidth="1"/>
    <col min="8" max="9" width="20.85546875" style="1" customWidth="1"/>
    <col min="10" max="10" width="17" style="1" customWidth="1"/>
    <col min="11" max="11" width="19.28515625" style="1" customWidth="1"/>
    <col min="12" max="12" width="12.85546875" style="1" customWidth="1"/>
    <col min="13" max="13" width="17.28515625" style="1" customWidth="1"/>
    <col min="14" max="19" width="19.140625" style="1" customWidth="1"/>
    <col min="20" max="20" width="9.140625" style="1"/>
    <col min="21" max="22" width="11.7109375" style="1" customWidth="1"/>
    <col min="23" max="32" width="9.140625" style="1"/>
    <col min="33" max="33" width="16" style="1" customWidth="1"/>
    <col min="34" max="34" width="18" style="1" customWidth="1"/>
    <col min="35" max="35" width="17.7109375" style="1" customWidth="1"/>
    <col min="36" max="36" width="18" style="1" customWidth="1"/>
    <col min="37" max="37" width="14.140625" style="1" customWidth="1"/>
    <col min="38" max="38" width="16" style="1" customWidth="1"/>
    <col min="39" max="39" width="18" style="1" customWidth="1"/>
    <col min="40" max="40" width="9.140625" style="1"/>
    <col min="41" max="41" width="10" style="1" customWidth="1"/>
    <col min="42" max="42" width="15.28515625" style="1" customWidth="1"/>
    <col min="43" max="43" width="17.140625" style="1" customWidth="1"/>
    <col min="44" max="44" width="11.7109375" style="1" customWidth="1"/>
    <col min="45" max="45" width="10" style="1" customWidth="1"/>
    <col min="46" max="16384" width="9.140625" style="1"/>
  </cols>
  <sheetData>
    <row r="1" spans="1:111" ht="12.75" customHeight="1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11" ht="18" customHeight="1" x14ac:dyDescent="0.25">
      <c r="A2" s="79" t="s">
        <v>53</v>
      </c>
      <c r="B2" s="80"/>
      <c r="C2" s="80"/>
      <c r="D2" s="80"/>
      <c r="E2" s="80"/>
      <c r="F2" s="80"/>
      <c r="G2" s="80"/>
      <c r="H2" s="80"/>
      <c r="I2" s="80"/>
    </row>
    <row r="3" spans="1:111" ht="18" customHeight="1" x14ac:dyDescent="0.25">
      <c r="A3" s="81" t="s">
        <v>54</v>
      </c>
      <c r="B3" s="82"/>
      <c r="C3" s="82"/>
      <c r="D3" s="82"/>
      <c r="E3" s="82"/>
      <c r="F3" s="82"/>
      <c r="G3" s="82"/>
      <c r="H3" s="82"/>
      <c r="I3" s="82"/>
    </row>
    <row r="4" spans="1:111" ht="12.75" customHeight="1" x14ac:dyDescent="0.25">
      <c r="A4" s="42"/>
      <c r="B4" s="43"/>
      <c r="C4" s="43"/>
      <c r="D4" s="43"/>
      <c r="E4" s="43"/>
      <c r="F4" s="43"/>
      <c r="G4" s="43"/>
      <c r="H4" s="43"/>
      <c r="I4" s="42"/>
    </row>
    <row r="5" spans="1:111" ht="11.25" customHeight="1" x14ac:dyDescent="0.25">
      <c r="A5" s="44"/>
      <c r="B5" s="45"/>
      <c r="C5" s="45"/>
      <c r="D5" s="45"/>
      <c r="E5" s="45"/>
      <c r="F5" s="45"/>
      <c r="G5" s="45"/>
      <c r="H5" s="45"/>
      <c r="I5" s="44"/>
    </row>
    <row r="6" spans="1:111" ht="51.75" customHeight="1" x14ac:dyDescent="0.3">
      <c r="A6" s="46" t="s">
        <v>52</v>
      </c>
      <c r="B6" s="47" t="s">
        <v>42</v>
      </c>
      <c r="C6" s="47" t="s">
        <v>43</v>
      </c>
      <c r="D6" s="47" t="s">
        <v>44</v>
      </c>
      <c r="E6" s="47" t="s">
        <v>45</v>
      </c>
      <c r="F6" s="47" t="s">
        <v>46</v>
      </c>
      <c r="G6" s="47" t="s">
        <v>47</v>
      </c>
      <c r="H6" s="47" t="s">
        <v>48</v>
      </c>
      <c r="I6" s="47" t="s">
        <v>49</v>
      </c>
    </row>
    <row r="7" spans="1:111" s="2" customFormat="1" ht="66.75" customHeight="1" x14ac:dyDescent="0.25">
      <c r="A7" s="48" t="s">
        <v>9</v>
      </c>
      <c r="B7" s="49" t="s">
        <v>10</v>
      </c>
      <c r="C7" s="49" t="s">
        <v>50</v>
      </c>
      <c r="D7" s="49" t="s">
        <v>11</v>
      </c>
      <c r="E7" s="49" t="s">
        <v>51</v>
      </c>
      <c r="F7" s="49" t="s">
        <v>13</v>
      </c>
      <c r="G7" s="49" t="s">
        <v>39</v>
      </c>
      <c r="H7" s="49" t="s">
        <v>40</v>
      </c>
      <c r="I7" s="49" t="s">
        <v>41</v>
      </c>
    </row>
    <row r="8" spans="1:111" ht="24.95" customHeight="1" x14ac:dyDescent="0.25">
      <c r="A8" s="50"/>
      <c r="B8" s="51"/>
      <c r="C8" s="52" t="s">
        <v>17</v>
      </c>
      <c r="D8" s="52" t="s">
        <v>17</v>
      </c>
      <c r="E8" s="52" t="s">
        <v>17</v>
      </c>
      <c r="F8" s="52" t="s">
        <v>17</v>
      </c>
      <c r="G8" s="51"/>
      <c r="H8" s="52" t="s">
        <v>17</v>
      </c>
      <c r="I8" s="52" t="s">
        <v>17</v>
      </c>
      <c r="K8" s="69" t="s">
        <v>58</v>
      </c>
      <c r="L8" s="70" t="s">
        <v>59</v>
      </c>
      <c r="M8" s="70" t="s">
        <v>60</v>
      </c>
      <c r="N8" s="70" t="s">
        <v>61</v>
      </c>
      <c r="O8" s="70" t="s">
        <v>62</v>
      </c>
      <c r="P8" s="70" t="s">
        <v>63</v>
      </c>
      <c r="Q8" s="70" t="s">
        <v>64</v>
      </c>
      <c r="R8" s="70" t="s">
        <v>65</v>
      </c>
      <c r="S8" s="70" t="s">
        <v>66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</row>
    <row r="9" spans="1:111" s="40" customFormat="1" ht="24" customHeight="1" x14ac:dyDescent="0.25">
      <c r="A9" s="53" t="s">
        <v>18</v>
      </c>
      <c r="B9" s="54">
        <f>B16+B13+B19</f>
        <v>3007</v>
      </c>
      <c r="C9" s="54">
        <f t="shared" ref="C9:I9" si="0">C13+C16+C19</f>
        <v>12813025.300217526</v>
      </c>
      <c r="D9" s="54">
        <f t="shared" si="0"/>
        <v>1549764169.0931497</v>
      </c>
      <c r="E9" s="54">
        <f t="shared" si="0"/>
        <v>1099330192.2554646</v>
      </c>
      <c r="F9" s="54">
        <f t="shared" si="0"/>
        <v>450376336.58702534</v>
      </c>
      <c r="G9" s="54">
        <f t="shared" si="0"/>
        <v>1125837.5780058652</v>
      </c>
      <c r="H9" s="54">
        <f t="shared" si="0"/>
        <v>65709399.749120347</v>
      </c>
      <c r="I9" s="54">
        <f t="shared" si="0"/>
        <v>663401613.41040874</v>
      </c>
      <c r="K9" s="71" t="s">
        <v>68</v>
      </c>
      <c r="L9" s="72">
        <v>2891</v>
      </c>
      <c r="M9" s="72">
        <v>12586862846.617659</v>
      </c>
      <c r="N9" s="72">
        <v>1548308228128.7468</v>
      </c>
      <c r="O9" s="72">
        <v>1098805967808.8218</v>
      </c>
      <c r="P9" s="72">
        <v>449505515298.12415</v>
      </c>
      <c r="Q9" s="72">
        <v>1120247</v>
      </c>
      <c r="R9" s="72">
        <v>65464037549.871628</v>
      </c>
      <c r="S9" s="72">
        <v>662302266739.19324</v>
      </c>
    </row>
    <row r="10" spans="1:111" s="41" customFormat="1" ht="24" customHeight="1" x14ac:dyDescent="0.25">
      <c r="A10" s="55" t="s">
        <v>19</v>
      </c>
      <c r="B10" s="55"/>
      <c r="C10" s="55"/>
      <c r="D10" s="55"/>
      <c r="E10" s="55"/>
      <c r="F10" s="55"/>
      <c r="G10" s="55"/>
      <c r="H10" s="55"/>
      <c r="I10" s="55"/>
      <c r="K10" s="69"/>
      <c r="L10" s="70"/>
      <c r="M10" s="70"/>
      <c r="N10" s="70"/>
      <c r="O10" s="70"/>
      <c r="P10" s="70"/>
      <c r="Q10" s="70"/>
      <c r="R10" s="70"/>
      <c r="S10" s="70"/>
    </row>
    <row r="11" spans="1:111" s="15" customFormat="1" ht="9.7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K11" s="69"/>
      <c r="L11" s="70"/>
      <c r="M11" s="70"/>
      <c r="N11" s="70"/>
      <c r="O11" s="70"/>
      <c r="P11" s="70"/>
      <c r="Q11" s="70"/>
      <c r="R11" s="70"/>
      <c r="S11" s="70"/>
    </row>
    <row r="12" spans="1:111" s="15" customFormat="1" ht="9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1"/>
      <c r="K12" s="69"/>
      <c r="L12" s="70"/>
      <c r="M12" s="70"/>
      <c r="N12" s="70"/>
      <c r="O12" s="70"/>
      <c r="P12" s="70"/>
      <c r="Q12" s="70"/>
      <c r="R12" s="70"/>
      <c r="S12" s="70"/>
    </row>
    <row r="13" spans="1:111" s="36" customFormat="1" ht="24" customHeight="1" x14ac:dyDescent="0.25">
      <c r="A13" s="60" t="s">
        <v>56</v>
      </c>
      <c r="B13" s="61">
        <f>L13</f>
        <v>2649</v>
      </c>
      <c r="C13" s="61">
        <f>M13/1000</f>
        <v>10041118.018523522</v>
      </c>
      <c r="D13" s="61">
        <f>N13/1000</f>
        <v>1117512330.4340076</v>
      </c>
      <c r="E13" s="61">
        <f t="shared" ref="E13:I13" si="1">O13/1000</f>
        <v>813768324.59615576</v>
      </c>
      <c r="F13" s="61">
        <f t="shared" si="1"/>
        <v>303686365.587892</v>
      </c>
      <c r="G13" s="62">
        <f>Q13</f>
        <v>837079.5780058651</v>
      </c>
      <c r="H13" s="61">
        <f t="shared" si="1"/>
        <v>47026419.331942469</v>
      </c>
      <c r="I13" s="61">
        <f t="shared" si="1"/>
        <v>446097030.52340859</v>
      </c>
      <c r="K13" s="71" t="s">
        <v>56</v>
      </c>
      <c r="L13" s="72">
        <v>2649</v>
      </c>
      <c r="M13" s="72">
        <v>10041118018.523521</v>
      </c>
      <c r="N13" s="72">
        <v>1117512330434.0076</v>
      </c>
      <c r="O13" s="72">
        <v>813768324596.15576</v>
      </c>
      <c r="P13" s="72">
        <v>303686365587.89197</v>
      </c>
      <c r="Q13" s="72">
        <v>837079.5780058651</v>
      </c>
      <c r="R13" s="72">
        <v>47026419331.942467</v>
      </c>
      <c r="S13" s="72">
        <v>446097030523.40857</v>
      </c>
      <c r="AV13" s="37"/>
      <c r="AW13" s="37"/>
      <c r="AX13" s="37"/>
      <c r="AY13" s="37"/>
      <c r="AZ13" s="37"/>
      <c r="BA13" s="37"/>
      <c r="BB13" s="37"/>
      <c r="BL13" s="37"/>
      <c r="BM13" s="37"/>
      <c r="BN13" s="37"/>
      <c r="BO13" s="37"/>
      <c r="BP13" s="37"/>
      <c r="BQ13" s="37"/>
      <c r="BR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</row>
    <row r="14" spans="1:111" s="38" customFormat="1" ht="24" customHeight="1" x14ac:dyDescent="0.25">
      <c r="A14" s="63" t="s">
        <v>55</v>
      </c>
      <c r="B14" s="61"/>
      <c r="C14" s="61"/>
      <c r="D14" s="61"/>
      <c r="E14" s="61"/>
      <c r="F14" s="61"/>
      <c r="G14" s="62"/>
      <c r="H14" s="61"/>
      <c r="I14" s="61"/>
      <c r="K14" s="71"/>
      <c r="L14" s="72"/>
      <c r="M14" s="72"/>
      <c r="N14" s="72"/>
      <c r="O14" s="72"/>
      <c r="P14" s="72"/>
      <c r="Q14" s="72"/>
      <c r="R14" s="72"/>
      <c r="S14" s="72"/>
      <c r="AV14" s="39"/>
      <c r="AW14" s="39"/>
      <c r="AX14" s="39"/>
      <c r="AY14" s="39"/>
      <c r="AZ14" s="39"/>
      <c r="BA14" s="39"/>
      <c r="BB14" s="39"/>
      <c r="BL14" s="39"/>
      <c r="BM14" s="39"/>
      <c r="BN14" s="39"/>
      <c r="BO14" s="39"/>
      <c r="BP14" s="39"/>
      <c r="BQ14" s="39"/>
      <c r="BR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22" customFormat="1" ht="9" customHeight="1" x14ac:dyDescent="0.25">
      <c r="A15" s="58"/>
      <c r="B15" s="61"/>
      <c r="C15" s="61"/>
      <c r="D15" s="61"/>
      <c r="E15" s="61"/>
      <c r="F15" s="61"/>
      <c r="G15" s="62"/>
      <c r="H15" s="61"/>
      <c r="I15" s="61"/>
      <c r="K15" s="71"/>
      <c r="L15" s="72"/>
      <c r="M15" s="72"/>
      <c r="N15" s="72"/>
      <c r="O15" s="72"/>
      <c r="P15" s="72"/>
      <c r="Q15" s="72"/>
      <c r="R15" s="72"/>
      <c r="S15" s="72"/>
      <c r="AV15" s="27"/>
      <c r="AW15" s="27"/>
      <c r="AX15" s="27"/>
      <c r="AY15" s="27"/>
      <c r="AZ15" s="27"/>
      <c r="BA15" s="27"/>
      <c r="BB15" s="27"/>
      <c r="BL15" s="27"/>
      <c r="BM15" s="27"/>
      <c r="BN15" s="27"/>
      <c r="BO15" s="27"/>
      <c r="BP15" s="27"/>
      <c r="BQ15" s="27"/>
      <c r="BR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</row>
    <row r="16" spans="1:111" s="36" customFormat="1" ht="24" customHeight="1" x14ac:dyDescent="0.25">
      <c r="A16" s="60" t="s">
        <v>57</v>
      </c>
      <c r="B16" s="61">
        <f t="shared" ref="B16:B19" si="2">L16</f>
        <v>338</v>
      </c>
      <c r="C16" s="61">
        <f t="shared" ref="C16:C19" si="3">M16/1000</f>
        <v>2468611.9071707339</v>
      </c>
      <c r="D16" s="61">
        <f t="shared" ref="D16:D19" si="4">N16/1000</f>
        <v>402132278.81214207</v>
      </c>
      <c r="E16" s="61">
        <f t="shared" ref="E16:E19" si="5">O16/1000</f>
        <v>271424315.13339877</v>
      </c>
      <c r="F16" s="61">
        <f t="shared" ref="F16:F19" si="6">P16/1000</f>
        <v>130707963.67884333</v>
      </c>
      <c r="G16" s="62">
        <f t="shared" ref="G16:G19" si="7">Q16</f>
        <v>277922</v>
      </c>
      <c r="H16" s="61">
        <f t="shared" ref="H16:H19" si="8">R16/1000</f>
        <v>17852115.234647922</v>
      </c>
      <c r="I16" s="61">
        <f t="shared" ref="I16:I19" si="9">S16/1000</f>
        <v>209097996.70644638</v>
      </c>
      <c r="K16" s="71" t="s">
        <v>57</v>
      </c>
      <c r="L16" s="72">
        <v>338</v>
      </c>
      <c r="M16" s="72">
        <v>2468611907.1707339</v>
      </c>
      <c r="N16" s="72">
        <v>402132278812.14209</v>
      </c>
      <c r="O16" s="72">
        <v>271424315133.39877</v>
      </c>
      <c r="P16" s="72">
        <v>130707963678.84334</v>
      </c>
      <c r="Q16" s="72">
        <v>277922</v>
      </c>
      <c r="R16" s="72">
        <v>17852115234.647923</v>
      </c>
      <c r="S16" s="72">
        <v>209097996706.44638</v>
      </c>
      <c r="AV16" s="37"/>
      <c r="AW16" s="37"/>
      <c r="AX16" s="37"/>
      <c r="AY16" s="37"/>
      <c r="AZ16" s="37"/>
      <c r="BA16" s="37"/>
      <c r="BB16" s="37"/>
      <c r="BL16" s="37"/>
      <c r="BM16" s="37"/>
      <c r="BN16" s="37"/>
      <c r="BO16" s="37"/>
      <c r="BP16" s="37"/>
      <c r="BQ16" s="37"/>
      <c r="BR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</row>
    <row r="17" spans="1:111" s="38" customFormat="1" ht="24" customHeight="1" x14ac:dyDescent="0.25">
      <c r="A17" s="63" t="s">
        <v>69</v>
      </c>
      <c r="B17" s="61"/>
      <c r="C17" s="61"/>
      <c r="D17" s="61"/>
      <c r="E17" s="61"/>
      <c r="F17" s="61"/>
      <c r="G17" s="62"/>
      <c r="H17" s="61"/>
      <c r="I17" s="61"/>
      <c r="AV17" s="39"/>
      <c r="AW17" s="39"/>
      <c r="AX17" s="39"/>
      <c r="AY17" s="39"/>
      <c r="AZ17" s="39"/>
      <c r="BA17" s="39"/>
      <c r="BB17" s="39"/>
      <c r="BL17" s="39"/>
      <c r="BM17" s="39"/>
      <c r="BN17" s="39"/>
      <c r="BO17" s="39"/>
      <c r="BP17" s="39"/>
      <c r="BQ17" s="39"/>
      <c r="BR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22" customFormat="1" ht="9" customHeight="1" x14ac:dyDescent="0.25">
      <c r="A18" s="58"/>
      <c r="B18" s="61"/>
      <c r="C18" s="61"/>
      <c r="D18" s="61"/>
      <c r="E18" s="61"/>
      <c r="F18" s="61"/>
      <c r="G18" s="62"/>
      <c r="H18" s="61"/>
      <c r="I18" s="61"/>
      <c r="K18" s="36"/>
      <c r="L18" s="36"/>
      <c r="M18" s="36"/>
      <c r="N18" s="36"/>
      <c r="O18" s="36"/>
      <c r="P18" s="36"/>
      <c r="Q18" s="36"/>
      <c r="R18" s="36"/>
      <c r="S18" s="36"/>
      <c r="AV18" s="27"/>
      <c r="AW18" s="27"/>
      <c r="AX18" s="27"/>
      <c r="AY18" s="27"/>
      <c r="AZ18" s="27"/>
      <c r="BA18" s="27"/>
      <c r="BB18" s="27"/>
      <c r="BL18" s="27"/>
      <c r="BM18" s="27"/>
      <c r="BN18" s="27"/>
      <c r="BO18" s="27"/>
      <c r="BP18" s="27"/>
      <c r="BQ18" s="27"/>
      <c r="BR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</row>
    <row r="19" spans="1:111" s="36" customFormat="1" ht="24" customHeight="1" x14ac:dyDescent="0.25">
      <c r="A19" s="60" t="s">
        <v>26</v>
      </c>
      <c r="B19" s="61">
        <f t="shared" si="2"/>
        <v>20</v>
      </c>
      <c r="C19" s="61">
        <f t="shared" si="3"/>
        <v>303295.37452327058</v>
      </c>
      <c r="D19" s="61">
        <f t="shared" si="4"/>
        <v>30119559.846999999</v>
      </c>
      <c r="E19" s="61">
        <f t="shared" si="5"/>
        <v>14137552.525910001</v>
      </c>
      <c r="F19" s="61">
        <f t="shared" si="6"/>
        <v>15982007.320290003</v>
      </c>
      <c r="G19" s="62">
        <f t="shared" si="7"/>
        <v>10836</v>
      </c>
      <c r="H19" s="61">
        <f t="shared" si="8"/>
        <v>830865.18252995342</v>
      </c>
      <c r="I19" s="61">
        <f t="shared" si="9"/>
        <v>8206586.180553834</v>
      </c>
      <c r="K19" s="71" t="s">
        <v>67</v>
      </c>
      <c r="L19" s="72">
        <v>20</v>
      </c>
      <c r="M19" s="72">
        <v>303295374.52327061</v>
      </c>
      <c r="N19" s="72">
        <v>30119559847</v>
      </c>
      <c r="O19" s="72">
        <v>14137552525.910002</v>
      </c>
      <c r="P19" s="72">
        <v>15982007320.290003</v>
      </c>
      <c r="Q19" s="72">
        <v>10836</v>
      </c>
      <c r="R19" s="72">
        <v>830865182.52995348</v>
      </c>
      <c r="S19" s="72">
        <v>8206586180.553834</v>
      </c>
      <c r="AV19" s="37"/>
      <c r="AW19" s="37"/>
      <c r="AX19" s="37"/>
      <c r="AY19" s="37"/>
      <c r="AZ19" s="37"/>
      <c r="BA19" s="37"/>
      <c r="BB19" s="37"/>
      <c r="BL19" s="37"/>
      <c r="BM19" s="37"/>
      <c r="BN19" s="37"/>
      <c r="BO19" s="37"/>
      <c r="BP19" s="37"/>
      <c r="BQ19" s="37"/>
      <c r="BR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</row>
    <row r="20" spans="1:111" s="38" customFormat="1" ht="24" customHeight="1" x14ac:dyDescent="0.25">
      <c r="A20" s="63" t="s">
        <v>27</v>
      </c>
      <c r="B20" s="64"/>
      <c r="C20" s="64"/>
      <c r="D20" s="64"/>
      <c r="E20" s="64"/>
      <c r="F20" s="64"/>
      <c r="G20" s="64"/>
      <c r="H20" s="64"/>
      <c r="I20" s="64"/>
      <c r="AV20" s="39"/>
      <c r="AW20" s="39"/>
      <c r="AX20" s="39"/>
      <c r="AY20" s="39"/>
      <c r="AZ20" s="39"/>
      <c r="BA20" s="39"/>
      <c r="BB20" s="39"/>
      <c r="BL20" s="39"/>
      <c r="BM20" s="39"/>
      <c r="BN20" s="39"/>
      <c r="BO20" s="39"/>
      <c r="BP20" s="39"/>
      <c r="BQ20" s="39"/>
      <c r="BR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22" customFormat="1" ht="9" customHeight="1" x14ac:dyDescent="0.25">
      <c r="A21" s="58"/>
      <c r="B21" s="59"/>
      <c r="C21" s="59"/>
      <c r="D21" s="59"/>
      <c r="E21" s="59"/>
      <c r="F21" s="59"/>
      <c r="G21" s="59"/>
      <c r="H21" s="59"/>
      <c r="I21" s="59"/>
      <c r="AV21" s="27"/>
      <c r="AW21" s="27"/>
      <c r="AX21" s="27"/>
      <c r="AY21" s="27"/>
      <c r="AZ21" s="27"/>
      <c r="BA21" s="27"/>
      <c r="BB21" s="27"/>
      <c r="BL21" s="27"/>
      <c r="BM21" s="27"/>
      <c r="BN21" s="27"/>
      <c r="BO21" s="27"/>
      <c r="BP21" s="27"/>
      <c r="BQ21" s="27"/>
      <c r="BR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</row>
    <row r="22" spans="1:111" s="15" customFormat="1" ht="9.6" customHeight="1" x14ac:dyDescent="0.25">
      <c r="A22" s="56"/>
      <c r="B22" s="65"/>
      <c r="C22" s="65"/>
      <c r="D22" s="65"/>
      <c r="E22" s="65"/>
      <c r="F22" s="65"/>
      <c r="G22" s="65"/>
      <c r="H22" s="65"/>
      <c r="I22" s="65"/>
      <c r="K22" s="36"/>
      <c r="L22" s="36"/>
      <c r="M22" s="36"/>
      <c r="N22" s="36"/>
      <c r="O22" s="36"/>
      <c r="P22" s="36"/>
      <c r="Q22" s="36"/>
      <c r="R22" s="36"/>
      <c r="S22" s="36"/>
    </row>
    <row r="23" spans="1:111" s="34" customFormat="1" ht="9.6" customHeight="1" x14ac:dyDescent="0.25">
      <c r="A23" s="66"/>
      <c r="B23" s="67"/>
      <c r="C23" s="67"/>
      <c r="D23" s="67"/>
      <c r="E23" s="67"/>
      <c r="F23" s="67"/>
      <c r="G23" s="67"/>
      <c r="H23" s="67"/>
      <c r="I23" s="67"/>
      <c r="K23" s="38"/>
      <c r="L23" s="38"/>
      <c r="M23" s="38"/>
      <c r="N23" s="38"/>
      <c r="O23" s="38"/>
      <c r="P23" s="38"/>
      <c r="Q23" s="38"/>
      <c r="R23" s="38"/>
      <c r="S23" s="38"/>
    </row>
    <row r="24" spans="1:111" ht="18" hidden="1" customHeight="1" x14ac:dyDescent="0.25">
      <c r="A24" s="73" t="s">
        <v>0</v>
      </c>
      <c r="B24" s="74"/>
      <c r="C24" s="74"/>
      <c r="D24" s="74"/>
      <c r="E24" s="74"/>
      <c r="F24" s="74"/>
      <c r="G24" s="74"/>
      <c r="H24" s="74"/>
      <c r="I24" s="74"/>
      <c r="K24" s="22"/>
      <c r="L24" s="22"/>
      <c r="M24" s="22"/>
      <c r="N24" s="22"/>
      <c r="O24" s="22"/>
      <c r="P24" s="22"/>
      <c r="Q24" s="22"/>
      <c r="R24" s="22"/>
      <c r="S24" s="22"/>
    </row>
    <row r="25" spans="1:111" ht="18" hidden="1" customHeight="1" x14ac:dyDescent="0.25">
      <c r="A25" s="75" t="s">
        <v>37</v>
      </c>
      <c r="B25" s="76"/>
      <c r="C25" s="76"/>
      <c r="D25" s="76"/>
      <c r="E25" s="76"/>
      <c r="F25" s="76"/>
      <c r="G25" s="76"/>
      <c r="H25" s="76"/>
      <c r="I25" s="76"/>
      <c r="K25" s="36"/>
      <c r="L25" s="36"/>
      <c r="M25" s="36"/>
      <c r="N25" s="36"/>
      <c r="O25" s="36"/>
      <c r="P25" s="36"/>
      <c r="Q25" s="36"/>
      <c r="R25" s="36"/>
      <c r="S25" s="36"/>
    </row>
    <row r="26" spans="1:111" ht="12.75" hidden="1" customHeight="1" x14ac:dyDescent="0.25">
      <c r="B26" s="2"/>
      <c r="C26" s="2"/>
      <c r="D26" s="2"/>
      <c r="E26" s="2"/>
      <c r="F26" s="2"/>
      <c r="G26" s="2"/>
      <c r="H26" s="2"/>
      <c r="K26" s="38"/>
      <c r="L26" s="38"/>
      <c r="M26" s="38"/>
      <c r="N26" s="38"/>
      <c r="O26" s="38"/>
      <c r="P26" s="38"/>
      <c r="Q26" s="38"/>
      <c r="R26" s="38"/>
      <c r="S26" s="38"/>
    </row>
    <row r="27" spans="1:111" ht="11.25" hidden="1" customHeight="1" x14ac:dyDescent="0.25">
      <c r="A27" s="3"/>
      <c r="B27" s="4"/>
      <c r="C27" s="4"/>
      <c r="D27" s="4"/>
      <c r="E27" s="4"/>
      <c r="F27" s="4"/>
      <c r="G27" s="4"/>
      <c r="H27" s="4"/>
      <c r="I27" s="3"/>
      <c r="K27" s="22"/>
      <c r="L27" s="22"/>
      <c r="M27" s="22"/>
      <c r="N27" s="22"/>
      <c r="O27" s="22"/>
      <c r="P27" s="22"/>
      <c r="Q27" s="22"/>
      <c r="R27" s="22"/>
      <c r="S27" s="22"/>
    </row>
    <row r="28" spans="1:111" ht="54.75" hidden="1" customHeight="1" x14ac:dyDescent="0.25">
      <c r="A28" s="5" t="s">
        <v>1</v>
      </c>
      <c r="B28" s="6" t="s">
        <v>2</v>
      </c>
      <c r="C28" s="6"/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K28" s="15"/>
      <c r="L28" s="15"/>
      <c r="M28" s="15"/>
      <c r="N28" s="15"/>
      <c r="O28" s="15"/>
      <c r="P28" s="15"/>
      <c r="Q28" s="15"/>
      <c r="R28" s="15"/>
      <c r="S28" s="19"/>
    </row>
    <row r="29" spans="1:111" s="2" customFormat="1" ht="50.25" hidden="1" customHeight="1" x14ac:dyDescent="0.25">
      <c r="A29" s="8" t="s">
        <v>9</v>
      </c>
      <c r="B29" s="9" t="s">
        <v>10</v>
      </c>
      <c r="C29" s="9"/>
      <c r="D29" s="9" t="s">
        <v>11</v>
      </c>
      <c r="E29" s="9" t="s">
        <v>12</v>
      </c>
      <c r="F29" s="9" t="s">
        <v>13</v>
      </c>
      <c r="G29" s="9" t="s">
        <v>14</v>
      </c>
      <c r="H29" s="9" t="s">
        <v>15</v>
      </c>
      <c r="I29" s="9" t="s">
        <v>16</v>
      </c>
      <c r="K29" s="34"/>
      <c r="L29" s="34"/>
      <c r="M29" s="34"/>
      <c r="N29" s="34"/>
      <c r="O29" s="34"/>
      <c r="P29" s="34"/>
      <c r="Q29" s="34"/>
      <c r="R29" s="34"/>
      <c r="S29" s="35"/>
    </row>
    <row r="30" spans="1:111" ht="24.95" hidden="1" customHeight="1" x14ac:dyDescent="0.25">
      <c r="A30" s="10"/>
      <c r="B30" s="11"/>
      <c r="C30" s="11"/>
      <c r="D30" s="12" t="s">
        <v>17</v>
      </c>
      <c r="E30" s="12" t="s">
        <v>17</v>
      </c>
      <c r="F30" s="12" t="s">
        <v>17</v>
      </c>
      <c r="G30" s="11"/>
      <c r="H30" s="12" t="s">
        <v>17</v>
      </c>
      <c r="I30" s="12" t="s">
        <v>17</v>
      </c>
    </row>
    <row r="31" spans="1:111" s="15" customFormat="1" ht="24" hidden="1" customHeight="1" x14ac:dyDescent="0.25">
      <c r="A31" s="13" t="s">
        <v>18</v>
      </c>
      <c r="B31" s="14"/>
      <c r="C31" s="14"/>
      <c r="D31" s="14"/>
      <c r="E31" s="14"/>
      <c r="F31" s="14"/>
      <c r="G31" s="14"/>
      <c r="H31" s="14"/>
      <c r="I31" s="14"/>
      <c r="K31" s="1"/>
      <c r="L31" s="1"/>
      <c r="M31" s="1"/>
      <c r="N31" s="1"/>
      <c r="O31" s="1"/>
      <c r="P31" s="1"/>
      <c r="Q31" s="1"/>
      <c r="R31" s="1"/>
      <c r="S31" s="1"/>
    </row>
    <row r="32" spans="1:111" s="15" customFormat="1" ht="24" hidden="1" customHeight="1" x14ac:dyDescent="0.25">
      <c r="A32" s="16" t="s">
        <v>19</v>
      </c>
      <c r="B32" s="14">
        <f t="shared" ref="B32:I32" si="10">B35+B48+B69+B82+B95</f>
        <v>8696</v>
      </c>
      <c r="C32" s="14"/>
      <c r="D32" s="14">
        <f t="shared" si="10"/>
        <v>1351933150194.9971</v>
      </c>
      <c r="E32" s="14">
        <f t="shared" si="10"/>
        <v>1013941344820.6169</v>
      </c>
      <c r="F32" s="14">
        <f t="shared" si="10"/>
        <v>337991805374.38074</v>
      </c>
      <c r="G32" s="14">
        <f t="shared" si="10"/>
        <v>2401074.5780058652</v>
      </c>
      <c r="H32" s="14">
        <f t="shared" si="10"/>
        <v>52020237732.945045</v>
      </c>
      <c r="I32" s="14">
        <f t="shared" si="10"/>
        <v>372305213150.54614</v>
      </c>
      <c r="K32" s="1"/>
      <c r="L32" s="1"/>
      <c r="M32" s="1"/>
      <c r="N32" s="1"/>
      <c r="O32" s="1"/>
      <c r="P32" s="1"/>
      <c r="Q32" s="1"/>
      <c r="R32" s="1"/>
      <c r="S32" s="1"/>
    </row>
    <row r="33" spans="1:111" s="15" customFormat="1" ht="9.75" hidden="1" customHeight="1" x14ac:dyDescent="0.25">
      <c r="A33" s="17"/>
      <c r="B33" s="18"/>
      <c r="C33" s="18"/>
      <c r="D33" s="18"/>
      <c r="E33" s="18"/>
      <c r="F33" s="18"/>
      <c r="G33" s="18"/>
      <c r="H33" s="18"/>
      <c r="I33" s="18"/>
      <c r="K33" s="1"/>
      <c r="L33" s="1"/>
      <c r="M33" s="1"/>
      <c r="N33" s="1"/>
      <c r="O33" s="1"/>
      <c r="P33" s="1"/>
      <c r="Q33" s="1"/>
      <c r="R33" s="1"/>
      <c r="S33" s="1"/>
    </row>
    <row r="34" spans="1:111" s="22" customFormat="1" ht="24" hidden="1" customHeight="1" x14ac:dyDescent="0.25">
      <c r="A34" s="20" t="s">
        <v>20</v>
      </c>
      <c r="B34" s="21"/>
      <c r="C34" s="21"/>
      <c r="D34" s="21"/>
      <c r="E34" s="21"/>
      <c r="F34" s="21"/>
      <c r="G34" s="21"/>
      <c r="H34" s="21"/>
      <c r="I34" s="21"/>
      <c r="J34" s="19"/>
      <c r="K34" s="1"/>
      <c r="L34" s="1"/>
      <c r="M34" s="1"/>
      <c r="N34" s="1"/>
      <c r="O34" s="1"/>
      <c r="P34" s="1"/>
      <c r="Q34" s="1"/>
      <c r="R34" s="1"/>
      <c r="S34" s="1"/>
      <c r="T34" s="19"/>
      <c r="U34" s="19"/>
      <c r="V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X34" s="19"/>
      <c r="BY34" s="19"/>
      <c r="BZ34" s="19"/>
      <c r="CA34" s="19"/>
      <c r="CB34" s="19"/>
      <c r="CC34" s="19"/>
      <c r="CD34" s="19"/>
      <c r="CE34" s="19"/>
      <c r="CH34" s="19"/>
      <c r="CI34" s="19"/>
      <c r="CJ34" s="19"/>
      <c r="CK34" s="19"/>
      <c r="CL34" s="19"/>
      <c r="CM34" s="19"/>
      <c r="CN34" s="19"/>
    </row>
    <row r="35" spans="1:111" s="22" customFormat="1" ht="24" hidden="1" customHeight="1" x14ac:dyDescent="0.25">
      <c r="A35" s="23" t="s">
        <v>21</v>
      </c>
      <c r="B35" s="21">
        <f t="shared" ref="B35:I35" si="11">B38+B41+B44</f>
        <v>369</v>
      </c>
      <c r="C35" s="21"/>
      <c r="D35" s="21">
        <f t="shared" si="11"/>
        <v>1350862256241.1191</v>
      </c>
      <c r="E35" s="21">
        <f t="shared" si="11"/>
        <v>1013158406187.2041</v>
      </c>
      <c r="F35" s="21">
        <f t="shared" si="11"/>
        <v>337703850053.91486</v>
      </c>
      <c r="G35" s="21">
        <f t="shared" si="11"/>
        <v>965402.5780058651</v>
      </c>
      <c r="H35" s="21">
        <f t="shared" si="11"/>
        <v>51963628356.777039</v>
      </c>
      <c r="I35" s="21">
        <f t="shared" si="11"/>
        <v>371890693517.26111</v>
      </c>
      <c r="J35" s="19"/>
      <c r="K35" s="2"/>
      <c r="L35" s="2"/>
      <c r="M35" s="2"/>
      <c r="N35" s="2"/>
      <c r="O35" s="2"/>
      <c r="P35" s="2"/>
      <c r="Q35" s="2"/>
      <c r="R35" s="2"/>
      <c r="S35" s="2"/>
      <c r="T35" s="19"/>
      <c r="U35" s="19"/>
      <c r="V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X35" s="19"/>
      <c r="BY35" s="19"/>
      <c r="BZ35" s="19"/>
      <c r="CA35" s="19"/>
      <c r="CB35" s="19"/>
      <c r="CC35" s="19"/>
      <c r="CD35" s="19"/>
      <c r="CE35" s="19"/>
      <c r="CH35" s="19"/>
      <c r="CI35" s="19"/>
      <c r="CJ35" s="19"/>
      <c r="CK35" s="19"/>
      <c r="CL35" s="19"/>
      <c r="CM35" s="19"/>
      <c r="CN35" s="19"/>
    </row>
    <row r="36" spans="1:111" s="15" customFormat="1" ht="9" hidden="1" customHeight="1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11" s="22" customFormat="1" ht="24" hidden="1" customHeight="1" x14ac:dyDescent="0.25">
      <c r="A37" s="26" t="s">
        <v>22</v>
      </c>
      <c r="B37" s="25"/>
      <c r="C37" s="25"/>
      <c r="D37" s="25"/>
      <c r="E37" s="25"/>
      <c r="F37" s="25"/>
      <c r="G37" s="25"/>
      <c r="H37" s="25"/>
      <c r="I37" s="25"/>
      <c r="K37" s="15"/>
      <c r="L37" s="15"/>
      <c r="M37" s="15"/>
      <c r="N37" s="15"/>
      <c r="O37" s="15"/>
      <c r="P37" s="15"/>
      <c r="Q37" s="15"/>
      <c r="R37" s="15"/>
      <c r="S37" s="15"/>
      <c r="AV37" s="27"/>
      <c r="AW37" s="27"/>
      <c r="AX37" s="27"/>
      <c r="AY37" s="27"/>
      <c r="AZ37" s="27"/>
      <c r="BA37" s="27"/>
      <c r="BB37" s="27"/>
      <c r="BL37" s="27"/>
      <c r="BM37" s="27"/>
      <c r="BN37" s="27"/>
      <c r="BO37" s="27"/>
      <c r="BP37" s="27"/>
      <c r="BQ37" s="27"/>
      <c r="BR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</row>
    <row r="38" spans="1:111" s="22" customFormat="1" ht="24" hidden="1" customHeight="1" x14ac:dyDescent="0.25">
      <c r="A38" s="28" t="s">
        <v>23</v>
      </c>
      <c r="B38" s="25">
        <v>362</v>
      </c>
      <c r="C38" s="25"/>
      <c r="D38" s="25">
        <v>943975309496.27686</v>
      </c>
      <c r="E38" s="25">
        <v>735381187142.7854</v>
      </c>
      <c r="F38" s="25">
        <v>208594122353.49146</v>
      </c>
      <c r="G38" s="25">
        <v>691904.5780058651</v>
      </c>
      <c r="H38" s="25">
        <v>34422926553.31916</v>
      </c>
      <c r="I38" s="25">
        <v>166539250251.15863</v>
      </c>
      <c r="K38" s="15"/>
      <c r="L38" s="15"/>
      <c r="M38" s="15"/>
      <c r="N38" s="15"/>
      <c r="O38" s="15"/>
      <c r="P38" s="15"/>
      <c r="Q38" s="15"/>
      <c r="R38" s="15"/>
      <c r="S38" s="15"/>
      <c r="AV38" s="27"/>
      <c r="AW38" s="27"/>
      <c r="AX38" s="27"/>
      <c r="AY38" s="27"/>
      <c r="AZ38" s="27"/>
      <c r="BA38" s="27"/>
      <c r="BB38" s="27"/>
      <c r="BL38" s="27"/>
      <c r="BM38" s="27"/>
      <c r="BN38" s="27"/>
      <c r="BO38" s="27"/>
      <c r="BP38" s="27"/>
      <c r="BQ38" s="27"/>
      <c r="BR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</row>
    <row r="39" spans="1:111" s="22" customFormat="1" ht="9" hidden="1" customHeight="1" x14ac:dyDescent="0.25">
      <c r="A39" s="24"/>
      <c r="B39" s="25"/>
      <c r="C39" s="25"/>
      <c r="D39" s="25"/>
      <c r="E39" s="25"/>
      <c r="F39" s="25"/>
      <c r="G39" s="25"/>
      <c r="H39" s="25"/>
      <c r="I39" s="25"/>
      <c r="K39" s="15"/>
      <c r="L39" s="15"/>
      <c r="M39" s="15"/>
      <c r="N39" s="15"/>
      <c r="O39" s="15"/>
      <c r="P39" s="15"/>
      <c r="Q39" s="15"/>
      <c r="R39" s="15"/>
      <c r="S39" s="19"/>
      <c r="AV39" s="27"/>
      <c r="AW39" s="27"/>
      <c r="AX39" s="27"/>
      <c r="AY39" s="27"/>
      <c r="AZ39" s="27"/>
      <c r="BA39" s="27"/>
      <c r="BB39" s="27"/>
      <c r="BL39" s="27"/>
      <c r="BM39" s="27"/>
      <c r="BN39" s="27"/>
      <c r="BO39" s="27"/>
      <c r="BP39" s="27"/>
      <c r="BQ39" s="27"/>
      <c r="BR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</row>
    <row r="40" spans="1:111" s="22" customFormat="1" ht="24" hidden="1" customHeight="1" x14ac:dyDescent="0.25">
      <c r="A40" s="26" t="s">
        <v>24</v>
      </c>
      <c r="B40" s="25"/>
      <c r="C40" s="25"/>
      <c r="D40" s="25"/>
      <c r="E40" s="25"/>
      <c r="F40" s="25"/>
      <c r="G40" s="25"/>
      <c r="H40" s="25"/>
      <c r="I40" s="25"/>
      <c r="K40" s="19"/>
      <c r="L40" s="19"/>
      <c r="M40" s="19"/>
      <c r="N40" s="19"/>
      <c r="O40" s="19"/>
      <c r="P40" s="19"/>
      <c r="Q40" s="19"/>
      <c r="R40" s="19"/>
      <c r="S40" s="19"/>
      <c r="AV40" s="27"/>
      <c r="AW40" s="27"/>
      <c r="AX40" s="27"/>
      <c r="AY40" s="27"/>
      <c r="AZ40" s="27"/>
      <c r="BA40" s="27"/>
      <c r="BB40" s="27"/>
      <c r="BL40" s="27"/>
      <c r="BM40" s="27"/>
      <c r="BN40" s="27"/>
      <c r="BO40" s="27"/>
      <c r="BP40" s="27"/>
      <c r="BQ40" s="27"/>
      <c r="BR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</row>
    <row r="41" spans="1:111" s="22" customFormat="1" ht="24" hidden="1" customHeight="1" x14ac:dyDescent="0.25">
      <c r="A41" s="28" t="s">
        <v>25</v>
      </c>
      <c r="B41" s="25">
        <v>7</v>
      </c>
      <c r="C41" s="25"/>
      <c r="D41" s="25">
        <v>390820852590.84216</v>
      </c>
      <c r="E41" s="25">
        <v>264812543422.70868</v>
      </c>
      <c r="F41" s="25">
        <v>126008309168.13341</v>
      </c>
      <c r="G41" s="25">
        <v>263464</v>
      </c>
      <c r="H41" s="25">
        <v>16922691306.087921</v>
      </c>
      <c r="I41" s="25">
        <v>203779391311.54861</v>
      </c>
      <c r="J41" s="22">
        <v>2294914684.5041957</v>
      </c>
      <c r="K41" s="19"/>
      <c r="L41" s="19"/>
      <c r="M41" s="19"/>
      <c r="N41" s="19"/>
      <c r="O41" s="19"/>
      <c r="P41" s="19"/>
      <c r="Q41" s="19"/>
      <c r="R41" s="19"/>
      <c r="S41" s="19"/>
      <c r="AV41" s="27"/>
      <c r="AW41" s="27"/>
      <c r="AX41" s="27"/>
      <c r="AY41" s="27"/>
      <c r="AZ41" s="27"/>
      <c r="BA41" s="27"/>
      <c r="BB41" s="27"/>
      <c r="BL41" s="27"/>
      <c r="BM41" s="27"/>
      <c r="BN41" s="27"/>
      <c r="BO41" s="27"/>
      <c r="BP41" s="27"/>
      <c r="BQ41" s="27"/>
      <c r="BR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</row>
    <row r="42" spans="1:111" s="22" customFormat="1" ht="9" hidden="1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K42" s="15"/>
      <c r="L42" s="15"/>
      <c r="M42" s="15"/>
      <c r="N42" s="15"/>
      <c r="O42" s="15"/>
      <c r="P42" s="15"/>
      <c r="Q42" s="15"/>
      <c r="R42" s="15"/>
      <c r="S42" s="15"/>
      <c r="AV42" s="27"/>
      <c r="AW42" s="27"/>
      <c r="AX42" s="27"/>
      <c r="AY42" s="27"/>
      <c r="AZ42" s="27"/>
      <c r="BA42" s="27"/>
      <c r="BB42" s="27"/>
      <c r="BL42" s="27"/>
      <c r="BM42" s="27"/>
      <c r="BN42" s="27"/>
      <c r="BO42" s="27"/>
      <c r="BP42" s="27"/>
      <c r="BQ42" s="27"/>
      <c r="BR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</row>
    <row r="43" spans="1:111" s="22" customFormat="1" ht="24" hidden="1" customHeight="1" x14ac:dyDescent="0.25">
      <c r="A43" s="26" t="s">
        <v>26</v>
      </c>
      <c r="B43" s="25"/>
      <c r="C43" s="25"/>
      <c r="D43" s="25"/>
      <c r="E43" s="25"/>
      <c r="F43" s="25"/>
      <c r="G43" s="25"/>
      <c r="H43" s="25"/>
      <c r="I43" s="25"/>
      <c r="AV43" s="27"/>
      <c r="AW43" s="27"/>
      <c r="AX43" s="27"/>
      <c r="AY43" s="27"/>
      <c r="AZ43" s="27"/>
      <c r="BA43" s="27"/>
      <c r="BB43" s="27"/>
      <c r="BL43" s="27"/>
      <c r="BM43" s="27"/>
      <c r="BN43" s="27"/>
      <c r="BO43" s="27"/>
      <c r="BP43" s="27"/>
      <c r="BQ43" s="27"/>
      <c r="BR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</row>
    <row r="44" spans="1:111" s="22" customFormat="1" ht="24" hidden="1" customHeight="1" x14ac:dyDescent="0.25">
      <c r="A44" s="28" t="s">
        <v>27</v>
      </c>
      <c r="B44" s="25">
        <v>0</v>
      </c>
      <c r="C44" s="25"/>
      <c r="D44" s="25">
        <v>16066094154</v>
      </c>
      <c r="E44" s="25">
        <v>12964675621.709999</v>
      </c>
      <c r="F44" s="25">
        <v>3101418532.2900009</v>
      </c>
      <c r="G44" s="25">
        <v>10034</v>
      </c>
      <c r="H44" s="25">
        <v>618010497.36995351</v>
      </c>
      <c r="I44" s="25">
        <v>1572051954.553834</v>
      </c>
      <c r="J44" s="22">
        <v>69162081.187244937</v>
      </c>
      <c r="AV44" s="27"/>
      <c r="AW44" s="27"/>
      <c r="AX44" s="27"/>
      <c r="AY44" s="27"/>
      <c r="AZ44" s="27"/>
      <c r="BA44" s="27"/>
      <c r="BB44" s="27"/>
      <c r="BL44" s="27"/>
      <c r="BM44" s="27"/>
      <c r="BN44" s="27"/>
      <c r="BO44" s="27"/>
      <c r="BP44" s="27"/>
      <c r="BQ44" s="27"/>
      <c r="BR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</row>
    <row r="45" spans="1:111" s="22" customFormat="1" ht="9" hidden="1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AV45" s="27"/>
      <c r="AW45" s="27"/>
      <c r="AX45" s="27"/>
      <c r="AY45" s="27"/>
      <c r="AZ45" s="27"/>
      <c r="BA45" s="27"/>
      <c r="BB45" s="27"/>
      <c r="BL45" s="27"/>
      <c r="BM45" s="27"/>
      <c r="BN45" s="27"/>
      <c r="BO45" s="27"/>
      <c r="BP45" s="27"/>
      <c r="BQ45" s="27"/>
      <c r="BR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</row>
    <row r="46" spans="1:111" s="15" customFormat="1" ht="9.75" hidden="1" customHeight="1" x14ac:dyDescent="0.25">
      <c r="A46" s="17"/>
      <c r="B46" s="29"/>
      <c r="C46" s="29"/>
      <c r="D46" s="29"/>
      <c r="E46" s="29"/>
      <c r="F46" s="29"/>
      <c r="G46" s="29"/>
      <c r="H46" s="29"/>
      <c r="I46" s="29"/>
      <c r="K46" s="22"/>
      <c r="L46" s="22"/>
      <c r="M46" s="22"/>
      <c r="N46" s="22"/>
      <c r="O46" s="22"/>
      <c r="P46" s="22"/>
      <c r="Q46" s="22"/>
      <c r="R46" s="22"/>
      <c r="S46" s="22"/>
    </row>
    <row r="47" spans="1:111" s="22" customFormat="1" ht="24" hidden="1" customHeight="1" x14ac:dyDescent="0.25">
      <c r="A47" s="20" t="s">
        <v>28</v>
      </c>
      <c r="B47" s="21"/>
      <c r="C47" s="21"/>
      <c r="D47" s="21"/>
      <c r="E47" s="21"/>
      <c r="F47" s="21"/>
      <c r="G47" s="21"/>
      <c r="H47" s="21"/>
      <c r="I47" s="21"/>
      <c r="J47" s="19"/>
      <c r="T47" s="19"/>
      <c r="U47" s="19"/>
      <c r="V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X47" s="19"/>
      <c r="BY47" s="19"/>
      <c r="BZ47" s="19"/>
      <c r="CA47" s="19"/>
      <c r="CB47" s="19"/>
      <c r="CC47" s="19"/>
      <c r="CD47" s="19"/>
      <c r="CE47" s="19"/>
      <c r="CH47" s="19"/>
      <c r="CI47" s="19"/>
      <c r="CJ47" s="19"/>
      <c r="CK47" s="19"/>
      <c r="CL47" s="19"/>
      <c r="CM47" s="19"/>
      <c r="CN47" s="19"/>
    </row>
    <row r="48" spans="1:111" s="22" customFormat="1" ht="24" hidden="1" customHeight="1" x14ac:dyDescent="0.25">
      <c r="A48" s="23" t="s">
        <v>29</v>
      </c>
      <c r="B48" s="21">
        <f>B51+B54+B57</f>
        <v>86</v>
      </c>
      <c r="C48" s="21"/>
      <c r="D48" s="21">
        <f t="shared" ref="D48:I48" si="12">D51+D54+D57</f>
        <v>31676664.739399999</v>
      </c>
      <c r="E48" s="21">
        <f t="shared" si="12"/>
        <v>5708278.8710000003</v>
      </c>
      <c r="F48" s="21">
        <f t="shared" si="12"/>
        <v>25968385.8684</v>
      </c>
      <c r="G48" s="21">
        <f t="shared" si="12"/>
        <v>11243</v>
      </c>
      <c r="H48" s="21">
        <f t="shared" si="12"/>
        <v>1389405.9339999999</v>
      </c>
      <c r="I48" s="21">
        <f t="shared" si="12"/>
        <v>27448672.93</v>
      </c>
      <c r="J48" s="19"/>
      <c r="T48" s="19"/>
      <c r="U48" s="19"/>
      <c r="V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X48" s="19"/>
      <c r="BY48" s="19"/>
      <c r="BZ48" s="19"/>
      <c r="CA48" s="19"/>
      <c r="CB48" s="19"/>
      <c r="CC48" s="19"/>
      <c r="CD48" s="19"/>
      <c r="CE48" s="19"/>
      <c r="CH48" s="19"/>
      <c r="CI48" s="19"/>
      <c r="CJ48" s="19"/>
      <c r="CK48" s="19"/>
      <c r="CL48" s="19"/>
      <c r="CM48" s="19"/>
      <c r="CN48" s="19"/>
    </row>
    <row r="49" spans="1:111" s="15" customFormat="1" ht="9" hidden="1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1"/>
      <c r="K49" s="22"/>
      <c r="L49" s="22"/>
      <c r="M49" s="22"/>
      <c r="N49" s="22"/>
      <c r="O49" s="22"/>
      <c r="P49" s="22"/>
      <c r="Q49" s="22"/>
      <c r="R49" s="22"/>
      <c r="S49" s="22"/>
    </row>
    <row r="50" spans="1:111" s="22" customFormat="1" ht="24" hidden="1" customHeight="1" x14ac:dyDescent="0.25">
      <c r="A50" s="26" t="s">
        <v>22</v>
      </c>
      <c r="B50" s="25"/>
      <c r="C50" s="25"/>
      <c r="D50" s="25"/>
      <c r="E50" s="25"/>
      <c r="F50" s="25"/>
      <c r="G50" s="25"/>
      <c r="H50" s="25"/>
      <c r="I50" s="25"/>
      <c r="AV50" s="27"/>
      <c r="AW50" s="27"/>
      <c r="AX50" s="27"/>
      <c r="AY50" s="27"/>
      <c r="AZ50" s="27"/>
      <c r="BA50" s="27"/>
      <c r="BB50" s="27"/>
      <c r="BL50" s="27"/>
      <c r="BM50" s="27"/>
      <c r="BN50" s="27"/>
      <c r="BO50" s="27"/>
      <c r="BP50" s="27"/>
      <c r="BQ50" s="27"/>
      <c r="BR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</row>
    <row r="51" spans="1:111" s="22" customFormat="1" ht="24" hidden="1" customHeight="1" x14ac:dyDescent="0.25">
      <c r="A51" s="28" t="s">
        <v>23</v>
      </c>
      <c r="B51" s="25">
        <v>79</v>
      </c>
      <c r="C51" s="25"/>
      <c r="D51" s="25">
        <v>2515546.3734000004</v>
      </c>
      <c r="E51" s="25">
        <v>1570927.81</v>
      </c>
      <c r="F51" s="25">
        <v>944618.56339999998</v>
      </c>
      <c r="G51" s="25">
        <v>6577</v>
      </c>
      <c r="H51" s="25">
        <v>227696.125</v>
      </c>
      <c r="I51" s="25">
        <v>703465.79099999997</v>
      </c>
      <c r="AV51" s="27"/>
      <c r="AW51" s="27"/>
      <c r="AX51" s="27"/>
      <c r="AY51" s="27"/>
      <c r="AZ51" s="27"/>
      <c r="BA51" s="27"/>
      <c r="BB51" s="27"/>
      <c r="BL51" s="27"/>
      <c r="BM51" s="27"/>
      <c r="BN51" s="27"/>
      <c r="BO51" s="27"/>
      <c r="BP51" s="27"/>
      <c r="BQ51" s="27"/>
      <c r="BR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</row>
    <row r="52" spans="1:111" s="22" customFormat="1" ht="9" hidden="1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K52" s="15"/>
      <c r="L52" s="15"/>
      <c r="M52" s="15"/>
      <c r="N52" s="15"/>
      <c r="O52" s="15"/>
      <c r="P52" s="15"/>
      <c r="Q52" s="15"/>
      <c r="R52" s="15"/>
      <c r="S52" s="19"/>
      <c r="AV52" s="27"/>
      <c r="AW52" s="27"/>
      <c r="AX52" s="27"/>
      <c r="AY52" s="27"/>
      <c r="AZ52" s="27"/>
      <c r="BA52" s="27"/>
      <c r="BB52" s="27"/>
      <c r="BL52" s="27"/>
      <c r="BM52" s="27"/>
      <c r="BN52" s="27"/>
      <c r="BO52" s="27"/>
      <c r="BP52" s="27"/>
      <c r="BQ52" s="27"/>
      <c r="BR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</row>
    <row r="53" spans="1:111" s="22" customFormat="1" ht="24" hidden="1" customHeight="1" x14ac:dyDescent="0.25">
      <c r="A53" s="26" t="s">
        <v>24</v>
      </c>
      <c r="B53" s="25"/>
      <c r="C53" s="25"/>
      <c r="D53" s="25"/>
      <c r="E53" s="25"/>
      <c r="F53" s="25"/>
      <c r="G53" s="25"/>
      <c r="H53" s="25"/>
      <c r="I53" s="25"/>
      <c r="K53" s="19"/>
      <c r="L53" s="19"/>
      <c r="M53" s="19"/>
      <c r="N53" s="19"/>
      <c r="O53" s="19"/>
      <c r="P53" s="19"/>
      <c r="Q53" s="19"/>
      <c r="R53" s="19"/>
      <c r="S53" s="19"/>
      <c r="AV53" s="27"/>
      <c r="AW53" s="27"/>
      <c r="AX53" s="27"/>
      <c r="AY53" s="27"/>
      <c r="AZ53" s="27"/>
      <c r="BA53" s="27"/>
      <c r="BB53" s="27"/>
      <c r="BL53" s="27"/>
      <c r="BM53" s="27"/>
      <c r="BN53" s="27"/>
      <c r="BO53" s="27"/>
      <c r="BP53" s="27"/>
      <c r="BQ53" s="27"/>
      <c r="BR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</row>
    <row r="54" spans="1:111" s="22" customFormat="1" ht="24" hidden="1" customHeight="1" x14ac:dyDescent="0.25">
      <c r="A54" s="28" t="s">
        <v>25</v>
      </c>
      <c r="B54" s="25">
        <v>7</v>
      </c>
      <c r="C54" s="25"/>
      <c r="D54" s="25">
        <v>29161118.366</v>
      </c>
      <c r="E54" s="25">
        <v>4137351.0610000002</v>
      </c>
      <c r="F54" s="25">
        <v>25023767.305</v>
      </c>
      <c r="G54" s="25">
        <v>4666</v>
      </c>
      <c r="H54" s="25">
        <v>1161709.8089999999</v>
      </c>
      <c r="I54" s="25">
        <v>26745207.138999999</v>
      </c>
      <c r="K54" s="19"/>
      <c r="L54" s="19"/>
      <c r="M54" s="19"/>
      <c r="N54" s="19"/>
      <c r="O54" s="19"/>
      <c r="P54" s="19"/>
      <c r="Q54" s="19"/>
      <c r="R54" s="19"/>
      <c r="S54" s="19"/>
      <c r="AV54" s="27"/>
      <c r="AW54" s="27"/>
      <c r="AX54" s="27"/>
      <c r="AY54" s="27"/>
      <c r="AZ54" s="27"/>
      <c r="BA54" s="27"/>
      <c r="BB54" s="27"/>
      <c r="BL54" s="27"/>
      <c r="BM54" s="27"/>
      <c r="BN54" s="27"/>
      <c r="BO54" s="27"/>
      <c r="BP54" s="27"/>
      <c r="BQ54" s="27"/>
      <c r="BR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</row>
    <row r="55" spans="1:111" s="22" customFormat="1" ht="9" hidden="1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K55" s="15"/>
      <c r="L55" s="15"/>
      <c r="M55" s="15"/>
      <c r="N55" s="15"/>
      <c r="O55" s="15"/>
      <c r="P55" s="15"/>
      <c r="Q55" s="15"/>
      <c r="R55" s="15"/>
      <c r="S55" s="15"/>
      <c r="AV55" s="27"/>
      <c r="AW55" s="27"/>
      <c r="AX55" s="27"/>
      <c r="AY55" s="27"/>
      <c r="AZ55" s="27"/>
      <c r="BA55" s="27"/>
      <c r="BB55" s="27"/>
      <c r="BL55" s="27"/>
      <c r="BM55" s="27"/>
      <c r="BN55" s="27"/>
      <c r="BO55" s="27"/>
      <c r="BP55" s="27"/>
      <c r="BQ55" s="27"/>
      <c r="BR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</row>
    <row r="56" spans="1:111" s="22" customFormat="1" ht="24" hidden="1" customHeight="1" x14ac:dyDescent="0.25">
      <c r="A56" s="26" t="s">
        <v>26</v>
      </c>
      <c r="B56" s="25"/>
      <c r="C56" s="25"/>
      <c r="D56" s="25"/>
      <c r="E56" s="25"/>
      <c r="F56" s="25"/>
      <c r="G56" s="25"/>
      <c r="H56" s="25"/>
      <c r="I56" s="25"/>
      <c r="AV56" s="27"/>
      <c r="AW56" s="27"/>
      <c r="AX56" s="27"/>
      <c r="AY56" s="27"/>
      <c r="AZ56" s="27"/>
      <c r="BA56" s="27"/>
      <c r="BB56" s="27"/>
      <c r="BL56" s="27"/>
      <c r="BM56" s="27"/>
      <c r="BN56" s="27"/>
      <c r="BO56" s="27"/>
      <c r="BP56" s="27"/>
      <c r="BQ56" s="27"/>
      <c r="BR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</row>
    <row r="57" spans="1:111" s="22" customFormat="1" ht="24" hidden="1" customHeight="1" x14ac:dyDescent="0.25">
      <c r="A57" s="28" t="s">
        <v>27</v>
      </c>
      <c r="B57" s="25">
        <v>0</v>
      </c>
      <c r="C57" s="25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AV57" s="27"/>
      <c r="AW57" s="27"/>
      <c r="AX57" s="27"/>
      <c r="AY57" s="27"/>
      <c r="AZ57" s="27"/>
      <c r="BA57" s="27"/>
      <c r="BB57" s="27"/>
      <c r="BL57" s="27"/>
      <c r="BM57" s="27"/>
      <c r="BN57" s="27"/>
      <c r="BO57" s="27"/>
      <c r="BP57" s="27"/>
      <c r="BQ57" s="27"/>
      <c r="BR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</row>
    <row r="58" spans="1:111" s="22" customFormat="1" ht="9" hidden="1" customHeight="1" x14ac:dyDescent="0.25">
      <c r="A58" s="24"/>
      <c r="B58" s="25"/>
      <c r="C58" s="25"/>
      <c r="D58" s="25"/>
      <c r="E58" s="25"/>
      <c r="F58" s="25"/>
      <c r="G58" s="25"/>
      <c r="H58" s="25"/>
      <c r="I58" s="25"/>
      <c r="AV58" s="27"/>
      <c r="AW58" s="27"/>
      <c r="AX58" s="27"/>
      <c r="AY58" s="27"/>
      <c r="AZ58" s="27"/>
      <c r="BA58" s="27"/>
      <c r="BB58" s="27"/>
      <c r="BL58" s="27"/>
      <c r="BM58" s="27"/>
      <c r="BN58" s="27"/>
      <c r="BO58" s="27"/>
      <c r="BP58" s="27"/>
      <c r="BQ58" s="27"/>
      <c r="BR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</row>
    <row r="59" spans="1:111" s="15" customFormat="1" ht="9.75" hidden="1" customHeight="1" x14ac:dyDescent="0.25">
      <c r="A59" s="17"/>
      <c r="B59" s="30"/>
      <c r="C59" s="30"/>
      <c r="D59" s="30"/>
      <c r="E59" s="30"/>
      <c r="F59" s="30"/>
      <c r="G59" s="30"/>
      <c r="H59" s="30"/>
      <c r="I59" s="30"/>
      <c r="K59" s="22"/>
      <c r="L59" s="22"/>
      <c r="M59" s="22"/>
      <c r="N59" s="22"/>
      <c r="O59" s="22"/>
      <c r="P59" s="22"/>
      <c r="Q59" s="22"/>
      <c r="R59" s="22"/>
      <c r="S59" s="22"/>
    </row>
    <row r="60" spans="1:111" s="31" customFormat="1" ht="12.75" hidden="1" customHeight="1" x14ac:dyDescent="0.25">
      <c r="K60" s="22"/>
      <c r="L60" s="22"/>
      <c r="M60" s="22"/>
      <c r="N60" s="22"/>
      <c r="O60" s="22"/>
      <c r="P60" s="22"/>
      <c r="Q60" s="22"/>
      <c r="R60" s="22"/>
      <c r="S60" s="22"/>
    </row>
    <row r="61" spans="1:111" s="31" customFormat="1" ht="18" hidden="1" customHeight="1" x14ac:dyDescent="0.25">
      <c r="A61" s="76" t="s">
        <v>30</v>
      </c>
      <c r="B61" s="77"/>
      <c r="C61" s="77"/>
      <c r="D61" s="77"/>
      <c r="E61" s="77"/>
      <c r="F61" s="77"/>
      <c r="G61" s="77"/>
      <c r="H61" s="77"/>
      <c r="I61" s="77"/>
      <c r="K61" s="22"/>
      <c r="L61" s="22"/>
      <c r="M61" s="22"/>
      <c r="N61" s="22"/>
      <c r="O61" s="22"/>
      <c r="P61" s="22"/>
      <c r="Q61" s="22"/>
      <c r="R61" s="22"/>
      <c r="S61" s="22"/>
    </row>
    <row r="62" spans="1:111" s="31" customFormat="1" ht="18" hidden="1" customHeight="1" x14ac:dyDescent="0.25">
      <c r="A62" s="75" t="s">
        <v>38</v>
      </c>
      <c r="B62" s="78"/>
      <c r="C62" s="78"/>
      <c r="D62" s="78"/>
      <c r="E62" s="78"/>
      <c r="F62" s="78"/>
      <c r="G62" s="78"/>
      <c r="H62" s="78"/>
      <c r="I62" s="78"/>
      <c r="K62" s="22"/>
      <c r="L62" s="22"/>
      <c r="M62" s="22"/>
      <c r="N62" s="22"/>
      <c r="O62" s="22"/>
      <c r="P62" s="22"/>
      <c r="Q62" s="22"/>
      <c r="R62" s="22"/>
      <c r="S62" s="22"/>
    </row>
    <row r="63" spans="1:111" s="31" customFormat="1" ht="12.75" hidden="1" customHeight="1" x14ac:dyDescent="0.25">
      <c r="B63" s="32"/>
      <c r="C63" s="32"/>
      <c r="D63" s="32"/>
      <c r="E63" s="32"/>
      <c r="F63" s="32"/>
      <c r="G63" s="32"/>
      <c r="H63" s="32"/>
      <c r="K63" s="22"/>
      <c r="L63" s="22"/>
      <c r="M63" s="22"/>
      <c r="N63" s="22"/>
      <c r="O63" s="22"/>
      <c r="P63" s="22"/>
      <c r="Q63" s="22"/>
      <c r="R63" s="22"/>
      <c r="S63" s="22"/>
    </row>
    <row r="64" spans="1:111" s="31" customFormat="1" ht="11.25" hidden="1" customHeight="1" x14ac:dyDescent="0.25">
      <c r="A64" s="3"/>
      <c r="B64" s="4"/>
      <c r="C64" s="4"/>
      <c r="D64" s="4"/>
      <c r="E64" s="4"/>
      <c r="F64" s="4"/>
      <c r="G64" s="4"/>
      <c r="H64" s="4"/>
      <c r="I64" s="3"/>
      <c r="K64" s="22"/>
      <c r="L64" s="22"/>
      <c r="M64" s="22"/>
      <c r="N64" s="22"/>
      <c r="O64" s="22"/>
      <c r="P64" s="22"/>
      <c r="Q64" s="22"/>
      <c r="R64" s="22"/>
      <c r="S64" s="22"/>
    </row>
    <row r="65" spans="1:111" s="31" customFormat="1" ht="54.75" hidden="1" customHeight="1" x14ac:dyDescent="0.25">
      <c r="A65" s="5" t="s">
        <v>1</v>
      </c>
      <c r="B65" s="6" t="s">
        <v>2</v>
      </c>
      <c r="C65" s="6"/>
      <c r="D65" s="7" t="s">
        <v>3</v>
      </c>
      <c r="E65" s="7" t="s">
        <v>4</v>
      </c>
      <c r="F65" s="7" t="s">
        <v>5</v>
      </c>
      <c r="G65" s="7" t="s">
        <v>6</v>
      </c>
      <c r="H65" s="7" t="s">
        <v>7</v>
      </c>
      <c r="I65" s="7" t="s">
        <v>8</v>
      </c>
      <c r="K65" s="15"/>
      <c r="L65" s="15"/>
      <c r="M65" s="15"/>
      <c r="N65" s="15"/>
      <c r="O65" s="15"/>
      <c r="P65" s="15"/>
      <c r="Q65" s="15"/>
      <c r="R65" s="15"/>
      <c r="S65" s="19"/>
    </row>
    <row r="66" spans="1:111" s="32" customFormat="1" ht="50.25" hidden="1" customHeight="1" x14ac:dyDescent="0.25">
      <c r="A66" s="8" t="s">
        <v>9</v>
      </c>
      <c r="B66" s="9" t="s">
        <v>10</v>
      </c>
      <c r="C66" s="9"/>
      <c r="D66" s="9" t="s">
        <v>11</v>
      </c>
      <c r="E66" s="9" t="s">
        <v>12</v>
      </c>
      <c r="F66" s="9" t="s">
        <v>13</v>
      </c>
      <c r="G66" s="9" t="s">
        <v>14</v>
      </c>
      <c r="H66" s="9" t="s">
        <v>15</v>
      </c>
      <c r="I66" s="9" t="s">
        <v>16</v>
      </c>
      <c r="K66" s="31"/>
      <c r="L66" s="31"/>
      <c r="M66" s="31"/>
      <c r="N66" s="31"/>
      <c r="O66" s="31"/>
      <c r="P66" s="31"/>
      <c r="Q66" s="31"/>
      <c r="R66" s="31"/>
      <c r="S66" s="31"/>
    </row>
    <row r="67" spans="1:111" s="31" customFormat="1" ht="24.95" hidden="1" customHeight="1" x14ac:dyDescent="0.25">
      <c r="A67" s="10"/>
      <c r="B67" s="11"/>
      <c r="C67" s="11"/>
      <c r="D67" s="12" t="s">
        <v>17</v>
      </c>
      <c r="E67" s="12" t="s">
        <v>17</v>
      </c>
      <c r="F67" s="12" t="s">
        <v>17</v>
      </c>
      <c r="G67" s="11"/>
      <c r="H67" s="12" t="s">
        <v>17</v>
      </c>
      <c r="I67" s="12" t="s">
        <v>17</v>
      </c>
    </row>
    <row r="68" spans="1:111" s="22" customFormat="1" ht="20.100000000000001" hidden="1" customHeight="1" x14ac:dyDescent="0.25">
      <c r="A68" s="20" t="s">
        <v>31</v>
      </c>
      <c r="B68" s="21"/>
      <c r="C68" s="21"/>
      <c r="D68" s="21"/>
      <c r="E68" s="21"/>
      <c r="F68" s="21"/>
      <c r="G68" s="21"/>
      <c r="H68" s="21"/>
      <c r="I68" s="21"/>
      <c r="J68" s="19"/>
      <c r="K68" s="31"/>
      <c r="L68" s="31"/>
      <c r="M68" s="31"/>
      <c r="N68" s="31"/>
      <c r="O68" s="31"/>
      <c r="P68" s="31"/>
      <c r="Q68" s="31"/>
      <c r="R68" s="31"/>
      <c r="S68" s="31"/>
      <c r="T68" s="19"/>
      <c r="U68" s="19"/>
      <c r="V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X68" s="19"/>
      <c r="BY68" s="19"/>
      <c r="BZ68" s="19"/>
      <c r="CA68" s="19"/>
      <c r="CB68" s="19"/>
      <c r="CC68" s="19"/>
      <c r="CD68" s="19"/>
      <c r="CE68" s="19"/>
      <c r="CH68" s="19"/>
      <c r="CI68" s="19"/>
      <c r="CJ68" s="19"/>
      <c r="CK68" s="19"/>
      <c r="CL68" s="19"/>
      <c r="CM68" s="19"/>
      <c r="CN68" s="19"/>
    </row>
    <row r="69" spans="1:111" s="22" customFormat="1" ht="20.100000000000001" hidden="1" customHeight="1" x14ac:dyDescent="0.25">
      <c r="A69" s="23" t="s">
        <v>32</v>
      </c>
      <c r="B69" s="21">
        <f>B72+B75+B78</f>
        <v>3762</v>
      </c>
      <c r="C69" s="21"/>
      <c r="D69" s="21">
        <f t="shared" ref="D69:I69" si="13">D72+D75+D78</f>
        <v>898863655.69941008</v>
      </c>
      <c r="E69" s="21">
        <f t="shared" si="13"/>
        <v>706427481.99600005</v>
      </c>
      <c r="F69" s="21">
        <f t="shared" si="13"/>
        <v>192436173.70340997</v>
      </c>
      <c r="G69" s="21">
        <f t="shared" si="13"/>
        <v>1063577</v>
      </c>
      <c r="H69" s="21">
        <f t="shared" si="13"/>
        <v>39096874.675000004</v>
      </c>
      <c r="I69" s="21">
        <f t="shared" si="13"/>
        <v>218708913.88699999</v>
      </c>
      <c r="J69" s="19"/>
      <c r="K69" s="31"/>
      <c r="L69" s="31"/>
      <c r="M69" s="31"/>
      <c r="N69" s="31"/>
      <c r="O69" s="31"/>
      <c r="P69" s="31"/>
      <c r="Q69" s="31"/>
      <c r="R69" s="31"/>
      <c r="S69" s="31"/>
      <c r="T69" s="19"/>
      <c r="U69" s="19"/>
      <c r="V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X69" s="19"/>
      <c r="BY69" s="19"/>
      <c r="BZ69" s="19"/>
      <c r="CA69" s="19"/>
      <c r="CB69" s="19"/>
      <c r="CC69" s="19"/>
      <c r="CD69" s="19"/>
      <c r="CE69" s="19"/>
      <c r="CH69" s="19"/>
      <c r="CI69" s="19"/>
      <c r="CJ69" s="19"/>
      <c r="CK69" s="19"/>
      <c r="CL69" s="19"/>
      <c r="CM69" s="19"/>
      <c r="CN69" s="19"/>
    </row>
    <row r="70" spans="1:111" s="15" customFormat="1" ht="9" hidden="1" customHeight="1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1"/>
      <c r="K70" s="31"/>
      <c r="L70" s="31"/>
      <c r="M70" s="31"/>
      <c r="N70" s="31"/>
      <c r="O70" s="31"/>
      <c r="P70" s="31"/>
      <c r="Q70" s="31"/>
      <c r="R70" s="31"/>
      <c r="S70" s="31"/>
    </row>
    <row r="71" spans="1:111" s="22" customFormat="1" ht="18" hidden="1" customHeight="1" x14ac:dyDescent="0.25">
      <c r="A71" s="26" t="s">
        <v>22</v>
      </c>
      <c r="B71" s="25"/>
      <c r="C71" s="25"/>
      <c r="D71" s="25"/>
      <c r="E71" s="25"/>
      <c r="F71" s="25"/>
      <c r="G71" s="25"/>
      <c r="H71" s="25"/>
      <c r="I71" s="25"/>
      <c r="K71" s="31"/>
      <c r="L71" s="31"/>
      <c r="M71" s="31"/>
      <c r="N71" s="31"/>
      <c r="O71" s="31"/>
      <c r="P71" s="31"/>
      <c r="Q71" s="31"/>
      <c r="R71" s="31"/>
      <c r="S71" s="31"/>
      <c r="AV71" s="27"/>
      <c r="AW71" s="27"/>
      <c r="AX71" s="27"/>
      <c r="AY71" s="27"/>
      <c r="AZ71" s="27"/>
      <c r="BA71" s="27"/>
      <c r="BB71" s="27"/>
      <c r="BL71" s="27"/>
      <c r="BM71" s="27"/>
      <c r="BN71" s="27"/>
      <c r="BO71" s="27"/>
      <c r="BP71" s="27"/>
      <c r="BQ71" s="27"/>
      <c r="BR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</row>
    <row r="72" spans="1:111" s="22" customFormat="1" ht="18" hidden="1" customHeight="1" x14ac:dyDescent="0.25">
      <c r="A72" s="28" t="s">
        <v>23</v>
      </c>
      <c r="B72" s="25">
        <v>3122</v>
      </c>
      <c r="C72" s="25"/>
      <c r="D72" s="25">
        <v>484070509.24057013</v>
      </c>
      <c r="E72" s="25">
        <v>370631864.01099998</v>
      </c>
      <c r="F72" s="25">
        <v>113438645.22956997</v>
      </c>
      <c r="G72" s="25">
        <v>615271</v>
      </c>
      <c r="H72" s="25">
        <v>20732457.993999999</v>
      </c>
      <c r="I72" s="25">
        <v>127444003.44499999</v>
      </c>
      <c r="K72" s="32"/>
      <c r="L72" s="32"/>
      <c r="M72" s="32"/>
      <c r="N72" s="32"/>
      <c r="O72" s="32"/>
      <c r="P72" s="32"/>
      <c r="Q72" s="32"/>
      <c r="R72" s="32"/>
      <c r="S72" s="32"/>
      <c r="AV72" s="27"/>
      <c r="AW72" s="27"/>
      <c r="AX72" s="27"/>
      <c r="AY72" s="27"/>
      <c r="AZ72" s="27"/>
      <c r="BA72" s="27"/>
      <c r="BB72" s="27"/>
      <c r="BL72" s="27"/>
      <c r="BM72" s="27"/>
      <c r="BN72" s="27"/>
      <c r="BO72" s="27"/>
      <c r="BP72" s="27"/>
      <c r="BQ72" s="27"/>
      <c r="BR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</row>
    <row r="73" spans="1:111" s="22" customFormat="1" ht="9" hidden="1" customHeight="1" x14ac:dyDescent="0.25">
      <c r="A73" s="24"/>
      <c r="B73" s="25"/>
      <c r="C73" s="25"/>
      <c r="D73" s="25"/>
      <c r="E73" s="25"/>
      <c r="F73" s="25"/>
      <c r="G73" s="25"/>
      <c r="H73" s="25"/>
      <c r="I73" s="25"/>
      <c r="K73" s="31"/>
      <c r="L73" s="31"/>
      <c r="M73" s="31"/>
      <c r="N73" s="31"/>
      <c r="O73" s="31"/>
      <c r="P73" s="31"/>
      <c r="Q73" s="31"/>
      <c r="R73" s="31"/>
      <c r="S73" s="31"/>
      <c r="AV73" s="27"/>
      <c r="AW73" s="27"/>
      <c r="AX73" s="27"/>
      <c r="AY73" s="27"/>
      <c r="AZ73" s="27"/>
      <c r="BA73" s="27"/>
      <c r="BB73" s="27"/>
      <c r="BL73" s="27"/>
      <c r="BM73" s="27"/>
      <c r="BN73" s="27"/>
      <c r="BO73" s="27"/>
      <c r="BP73" s="27"/>
      <c r="BQ73" s="27"/>
      <c r="BR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</row>
    <row r="74" spans="1:111" s="22" customFormat="1" ht="18" hidden="1" customHeight="1" x14ac:dyDescent="0.25">
      <c r="A74" s="26" t="s">
        <v>24</v>
      </c>
      <c r="B74" s="25"/>
      <c r="C74" s="25"/>
      <c r="D74" s="25"/>
      <c r="E74" s="25"/>
      <c r="F74" s="25"/>
      <c r="G74" s="25"/>
      <c r="H74" s="25"/>
      <c r="I74" s="25"/>
      <c r="K74" s="19"/>
      <c r="L74" s="19"/>
      <c r="M74" s="19"/>
      <c r="N74" s="19"/>
      <c r="O74" s="19"/>
      <c r="P74" s="19"/>
      <c r="Q74" s="19"/>
      <c r="R74" s="19"/>
      <c r="S74" s="19"/>
      <c r="AV74" s="27"/>
      <c r="AW74" s="27"/>
      <c r="AX74" s="27"/>
      <c r="AY74" s="27"/>
      <c r="AZ74" s="27"/>
      <c r="BA74" s="27"/>
      <c r="BB74" s="27"/>
      <c r="BL74" s="27"/>
      <c r="BM74" s="27"/>
      <c r="BN74" s="27"/>
      <c r="BO74" s="27"/>
      <c r="BP74" s="27"/>
      <c r="BQ74" s="27"/>
      <c r="BR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</row>
    <row r="75" spans="1:111" s="22" customFormat="1" ht="18" hidden="1" customHeight="1" x14ac:dyDescent="0.25">
      <c r="A75" s="28" t="s">
        <v>25</v>
      </c>
      <c r="B75" s="25">
        <v>627</v>
      </c>
      <c r="C75" s="25"/>
      <c r="D75" s="25">
        <v>412608130.05283999</v>
      </c>
      <c r="E75" s="25">
        <v>333998800.71899998</v>
      </c>
      <c r="F75" s="25">
        <v>78609329.333839998</v>
      </c>
      <c r="G75" s="25">
        <v>446720</v>
      </c>
      <c r="H75" s="25">
        <v>18304895.75</v>
      </c>
      <c r="I75" s="25">
        <v>91048182.611000001</v>
      </c>
      <c r="K75" s="19"/>
      <c r="L75" s="19"/>
      <c r="M75" s="19"/>
      <c r="N75" s="19"/>
      <c r="O75" s="19"/>
      <c r="P75" s="19"/>
      <c r="Q75" s="19"/>
      <c r="R75" s="19"/>
      <c r="S75" s="19"/>
      <c r="AV75" s="27"/>
      <c r="AW75" s="27"/>
      <c r="AX75" s="27"/>
      <c r="AY75" s="27"/>
      <c r="AZ75" s="27"/>
      <c r="BA75" s="27"/>
      <c r="BB75" s="27"/>
      <c r="BL75" s="27"/>
      <c r="BM75" s="27"/>
      <c r="BN75" s="27"/>
      <c r="BO75" s="27"/>
      <c r="BP75" s="27"/>
      <c r="BQ75" s="27"/>
      <c r="BR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</row>
    <row r="76" spans="1:111" s="22" customFormat="1" ht="9" hidden="1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K76" s="15"/>
      <c r="L76" s="15"/>
      <c r="M76" s="15"/>
      <c r="N76" s="15"/>
      <c r="O76" s="15"/>
      <c r="P76" s="15"/>
      <c r="Q76" s="15"/>
      <c r="R76" s="15"/>
      <c r="S76" s="15"/>
      <c r="AV76" s="27"/>
      <c r="AW76" s="27"/>
      <c r="AX76" s="27"/>
      <c r="AY76" s="27"/>
      <c r="AZ76" s="27"/>
      <c r="BA76" s="27"/>
      <c r="BB76" s="27"/>
      <c r="BL76" s="27"/>
      <c r="BM76" s="27"/>
      <c r="BN76" s="27"/>
      <c r="BO76" s="27"/>
      <c r="BP76" s="27"/>
      <c r="BQ76" s="27"/>
      <c r="BR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</row>
    <row r="77" spans="1:111" s="22" customFormat="1" ht="18" hidden="1" customHeight="1" x14ac:dyDescent="0.25">
      <c r="A77" s="26" t="s">
        <v>26</v>
      </c>
      <c r="B77" s="25"/>
      <c r="C77" s="25"/>
      <c r="D77" s="25"/>
      <c r="E77" s="25"/>
      <c r="F77" s="25"/>
      <c r="G77" s="25"/>
      <c r="H77" s="25"/>
      <c r="I77" s="25"/>
      <c r="AV77" s="27"/>
      <c r="AW77" s="27"/>
      <c r="AX77" s="27"/>
      <c r="AY77" s="27"/>
      <c r="AZ77" s="27"/>
      <c r="BA77" s="27"/>
      <c r="BB77" s="27"/>
      <c r="BL77" s="27"/>
      <c r="BM77" s="27"/>
      <c r="BN77" s="27"/>
      <c r="BO77" s="27"/>
      <c r="BP77" s="27"/>
      <c r="BQ77" s="27"/>
      <c r="BR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</row>
    <row r="78" spans="1:111" s="22" customFormat="1" ht="18" hidden="1" customHeight="1" x14ac:dyDescent="0.25">
      <c r="A78" s="28" t="s">
        <v>27</v>
      </c>
      <c r="B78" s="25">
        <v>13</v>
      </c>
      <c r="C78" s="25"/>
      <c r="D78" s="25">
        <v>2185016.406</v>
      </c>
      <c r="E78" s="25">
        <v>1796817.2660000001</v>
      </c>
      <c r="F78" s="25">
        <v>388199.14</v>
      </c>
      <c r="G78" s="25">
        <v>1586</v>
      </c>
      <c r="H78" s="25">
        <v>59520.930999999997</v>
      </c>
      <c r="I78" s="25">
        <v>216727.83100000001</v>
      </c>
      <c r="AV78" s="27"/>
      <c r="AW78" s="27"/>
      <c r="AX78" s="27"/>
      <c r="AY78" s="27"/>
      <c r="AZ78" s="27"/>
      <c r="BA78" s="27"/>
      <c r="BB78" s="27"/>
      <c r="BL78" s="27"/>
      <c r="BM78" s="27"/>
      <c r="BN78" s="27"/>
      <c r="BO78" s="27"/>
      <c r="BP78" s="27"/>
      <c r="BQ78" s="27"/>
      <c r="BR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</row>
    <row r="79" spans="1:111" s="22" customFormat="1" ht="9" hidden="1" customHeight="1" x14ac:dyDescent="0.25">
      <c r="A79" s="24"/>
      <c r="B79" s="25"/>
      <c r="C79" s="25"/>
      <c r="D79" s="25"/>
      <c r="E79" s="25"/>
      <c r="F79" s="25"/>
      <c r="G79" s="25"/>
      <c r="H79" s="25"/>
      <c r="I79" s="25"/>
      <c r="AV79" s="27"/>
      <c r="AW79" s="27"/>
      <c r="AX79" s="27"/>
      <c r="AY79" s="27"/>
      <c r="AZ79" s="27"/>
      <c r="BA79" s="27"/>
      <c r="BB79" s="27"/>
      <c r="BL79" s="27"/>
      <c r="BM79" s="27"/>
      <c r="BN79" s="27"/>
      <c r="BO79" s="27"/>
      <c r="BP79" s="27"/>
      <c r="BQ79" s="27"/>
      <c r="BR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</row>
    <row r="80" spans="1:111" s="15" customFormat="1" ht="9.75" hidden="1" customHeight="1" x14ac:dyDescent="0.25">
      <c r="A80" s="17"/>
      <c r="B80" s="29"/>
      <c r="C80" s="29"/>
      <c r="D80" s="29"/>
      <c r="E80" s="29"/>
      <c r="F80" s="29"/>
      <c r="G80" s="29"/>
      <c r="H80" s="29"/>
      <c r="I80" s="29"/>
      <c r="K80" s="22"/>
      <c r="L80" s="22"/>
      <c r="M80" s="22"/>
      <c r="N80" s="22"/>
      <c r="O80" s="22"/>
      <c r="P80" s="22"/>
      <c r="Q80" s="22"/>
      <c r="R80" s="22"/>
      <c r="S80" s="22"/>
    </row>
    <row r="81" spans="1:111" s="22" customFormat="1" ht="20.100000000000001" hidden="1" customHeight="1" x14ac:dyDescent="0.25">
      <c r="A81" s="20" t="s">
        <v>33</v>
      </c>
      <c r="B81" s="21"/>
      <c r="C81" s="21"/>
      <c r="D81" s="21"/>
      <c r="E81" s="21"/>
      <c r="F81" s="21"/>
      <c r="G81" s="21"/>
      <c r="H81" s="21"/>
      <c r="I81" s="21"/>
      <c r="J81" s="19"/>
      <c r="T81" s="19"/>
      <c r="U81" s="19"/>
      <c r="V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X81" s="19"/>
      <c r="BY81" s="19"/>
      <c r="BZ81" s="19"/>
      <c r="CA81" s="19"/>
      <c r="CB81" s="19"/>
      <c r="CC81" s="19"/>
      <c r="CD81" s="19"/>
      <c r="CE81" s="19"/>
      <c r="CH81" s="19"/>
      <c r="CI81" s="19"/>
      <c r="CJ81" s="19"/>
      <c r="CK81" s="19"/>
      <c r="CL81" s="19"/>
      <c r="CM81" s="19"/>
      <c r="CN81" s="19"/>
    </row>
    <row r="82" spans="1:111" s="22" customFormat="1" ht="20.100000000000001" hidden="1" customHeight="1" x14ac:dyDescent="0.25">
      <c r="A82" s="23" t="s">
        <v>34</v>
      </c>
      <c r="B82" s="21">
        <f>B85+B88+B91</f>
        <v>988</v>
      </c>
      <c r="C82" s="21"/>
      <c r="D82" s="21">
        <f t="shared" ref="D82:I82" si="14">D85+D88+D91</f>
        <v>26278612.446000002</v>
      </c>
      <c r="E82" s="21">
        <f t="shared" si="14"/>
        <v>16888793.267000001</v>
      </c>
      <c r="F82" s="21">
        <f t="shared" si="14"/>
        <v>9389819.1789999995</v>
      </c>
      <c r="G82" s="21">
        <f t="shared" si="14"/>
        <v>159650</v>
      </c>
      <c r="H82" s="21">
        <f t="shared" si="14"/>
        <v>4699241.841</v>
      </c>
      <c r="I82" s="21">
        <f t="shared" si="14"/>
        <v>4517686.6919999998</v>
      </c>
      <c r="J82" s="19"/>
      <c r="T82" s="19"/>
      <c r="U82" s="19"/>
      <c r="V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X82" s="19"/>
      <c r="BY82" s="19"/>
      <c r="BZ82" s="19"/>
      <c r="CA82" s="19"/>
      <c r="CB82" s="19"/>
      <c r="CC82" s="19"/>
      <c r="CD82" s="19"/>
      <c r="CE82" s="19"/>
      <c r="CH82" s="19"/>
      <c r="CI82" s="19"/>
      <c r="CJ82" s="19"/>
      <c r="CK82" s="19"/>
      <c r="CL82" s="19"/>
      <c r="CM82" s="19"/>
      <c r="CN82" s="19"/>
    </row>
    <row r="83" spans="1:111" s="15" customFormat="1" ht="9" hidden="1" customHeight="1" x14ac:dyDescent="0.25">
      <c r="A83" s="24"/>
      <c r="B83" s="25"/>
      <c r="C83" s="25"/>
      <c r="D83" s="25"/>
      <c r="E83" s="25"/>
      <c r="F83" s="25"/>
      <c r="G83" s="25"/>
      <c r="H83" s="25"/>
      <c r="I83" s="25"/>
      <c r="J83" s="1"/>
      <c r="K83" s="22"/>
      <c r="L83" s="22"/>
      <c r="M83" s="22"/>
      <c r="N83" s="22"/>
      <c r="O83" s="22"/>
      <c r="P83" s="22"/>
      <c r="Q83" s="22"/>
      <c r="R83" s="22"/>
      <c r="S83" s="22"/>
    </row>
    <row r="84" spans="1:111" s="22" customFormat="1" ht="18" hidden="1" customHeight="1" x14ac:dyDescent="0.25">
      <c r="A84" s="26" t="s">
        <v>22</v>
      </c>
      <c r="B84" s="25"/>
      <c r="C84" s="25"/>
      <c r="D84" s="25"/>
      <c r="E84" s="25"/>
      <c r="F84" s="25"/>
      <c r="G84" s="25"/>
      <c r="H84" s="25"/>
      <c r="I84" s="25"/>
      <c r="AV84" s="27"/>
      <c r="AW84" s="27"/>
      <c r="AX84" s="27"/>
      <c r="AY84" s="27"/>
      <c r="AZ84" s="27"/>
      <c r="BA84" s="27"/>
      <c r="BB84" s="27"/>
      <c r="BL84" s="27"/>
      <c r="BM84" s="27"/>
      <c r="BN84" s="27"/>
      <c r="BO84" s="27"/>
      <c r="BP84" s="27"/>
      <c r="BQ84" s="27"/>
      <c r="BR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</row>
    <row r="85" spans="1:111" s="22" customFormat="1" ht="18" hidden="1" customHeight="1" x14ac:dyDescent="0.25">
      <c r="A85" s="28" t="s">
        <v>23</v>
      </c>
      <c r="B85" s="25">
        <v>982</v>
      </c>
      <c r="C85" s="25"/>
      <c r="D85" s="25">
        <v>24945513.903000001</v>
      </c>
      <c r="E85" s="25">
        <v>15917884.130999999</v>
      </c>
      <c r="F85" s="25">
        <v>9027629.7719999999</v>
      </c>
      <c r="G85" s="25">
        <v>153980</v>
      </c>
      <c r="H85" s="25">
        <v>4463146.0360000003</v>
      </c>
      <c r="I85" s="25">
        <v>4464782.5219999999</v>
      </c>
      <c r="AV85" s="27"/>
      <c r="AW85" s="27"/>
      <c r="AX85" s="27"/>
      <c r="AY85" s="27"/>
      <c r="AZ85" s="27"/>
      <c r="BA85" s="27"/>
      <c r="BB85" s="27"/>
      <c r="BL85" s="27"/>
      <c r="BM85" s="27"/>
      <c r="BN85" s="27"/>
      <c r="BO85" s="27"/>
      <c r="BP85" s="27"/>
      <c r="BQ85" s="27"/>
      <c r="BR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</row>
    <row r="86" spans="1:111" s="22" customFormat="1" ht="9" hidden="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K86" s="15"/>
      <c r="L86" s="15"/>
      <c r="M86" s="15"/>
      <c r="N86" s="15"/>
      <c r="O86" s="15"/>
      <c r="P86" s="15"/>
      <c r="Q86" s="15"/>
      <c r="R86" s="15"/>
      <c r="S86" s="19"/>
      <c r="AV86" s="27"/>
      <c r="AW86" s="27"/>
      <c r="AX86" s="27"/>
      <c r="AY86" s="27"/>
      <c r="AZ86" s="27"/>
      <c r="BA86" s="27"/>
      <c r="BB86" s="27"/>
      <c r="BL86" s="27"/>
      <c r="BM86" s="27"/>
      <c r="BN86" s="27"/>
      <c r="BO86" s="27"/>
      <c r="BP86" s="27"/>
      <c r="BQ86" s="27"/>
      <c r="BR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</row>
    <row r="87" spans="1:111" s="22" customFormat="1" ht="18" hidden="1" customHeight="1" x14ac:dyDescent="0.25">
      <c r="A87" s="26" t="s">
        <v>24</v>
      </c>
      <c r="B87" s="25"/>
      <c r="C87" s="25"/>
      <c r="D87" s="25"/>
      <c r="E87" s="25"/>
      <c r="F87" s="25"/>
      <c r="G87" s="25"/>
      <c r="H87" s="25"/>
      <c r="I87" s="25"/>
      <c r="K87" s="19"/>
      <c r="L87" s="19"/>
      <c r="M87" s="19"/>
      <c r="N87" s="19"/>
      <c r="O87" s="19"/>
      <c r="P87" s="19"/>
      <c r="Q87" s="19"/>
      <c r="R87" s="19"/>
      <c r="S87" s="19"/>
      <c r="AV87" s="27"/>
      <c r="AW87" s="27"/>
      <c r="AX87" s="27"/>
      <c r="AY87" s="27"/>
      <c r="AZ87" s="27"/>
      <c r="BA87" s="27"/>
      <c r="BB87" s="27"/>
      <c r="BL87" s="27"/>
      <c r="BM87" s="27"/>
      <c r="BN87" s="27"/>
      <c r="BO87" s="27"/>
      <c r="BP87" s="27"/>
      <c r="BQ87" s="27"/>
      <c r="BR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</row>
    <row r="88" spans="1:111" s="22" customFormat="1" ht="18" hidden="1" customHeight="1" x14ac:dyDescent="0.25">
      <c r="A88" s="28" t="s">
        <v>25</v>
      </c>
      <c r="B88" s="25">
        <v>6</v>
      </c>
      <c r="C88" s="25"/>
      <c r="D88" s="25">
        <v>1333098.5430000001</v>
      </c>
      <c r="E88" s="25">
        <v>970909.13600000006</v>
      </c>
      <c r="F88" s="25">
        <v>362189.40700000001</v>
      </c>
      <c r="G88" s="25">
        <v>5670</v>
      </c>
      <c r="H88" s="25">
        <v>236095.80499999999</v>
      </c>
      <c r="I88" s="25">
        <v>52904.17</v>
      </c>
      <c r="K88" s="19"/>
      <c r="L88" s="19"/>
      <c r="M88" s="19"/>
      <c r="N88" s="19"/>
      <c r="O88" s="19"/>
      <c r="P88" s="19"/>
      <c r="Q88" s="19"/>
      <c r="R88" s="19"/>
      <c r="S88" s="19"/>
      <c r="AV88" s="27"/>
      <c r="AW88" s="27"/>
      <c r="AX88" s="27"/>
      <c r="AY88" s="27"/>
      <c r="AZ88" s="27"/>
      <c r="BA88" s="27"/>
      <c r="BB88" s="27"/>
      <c r="BL88" s="27"/>
      <c r="BM88" s="27"/>
      <c r="BN88" s="27"/>
      <c r="BO88" s="27"/>
      <c r="BP88" s="27"/>
      <c r="BQ88" s="27"/>
      <c r="BR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</row>
    <row r="89" spans="1:111" s="22" customFormat="1" ht="9" hidden="1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K89" s="15"/>
      <c r="L89" s="15"/>
      <c r="M89" s="15"/>
      <c r="N89" s="15"/>
      <c r="O89" s="15"/>
      <c r="P89" s="15"/>
      <c r="Q89" s="15"/>
      <c r="R89" s="15"/>
      <c r="S89" s="15"/>
      <c r="AV89" s="27"/>
      <c r="AW89" s="27"/>
      <c r="AX89" s="27"/>
      <c r="AY89" s="27"/>
      <c r="AZ89" s="27"/>
      <c r="BA89" s="27"/>
      <c r="BB89" s="27"/>
      <c r="BL89" s="27"/>
      <c r="BM89" s="27"/>
      <c r="BN89" s="27"/>
      <c r="BO89" s="27"/>
      <c r="BP89" s="27"/>
      <c r="BQ89" s="27"/>
      <c r="BR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</row>
    <row r="90" spans="1:111" s="22" customFormat="1" ht="18" hidden="1" customHeight="1" x14ac:dyDescent="0.25">
      <c r="A90" s="26" t="s">
        <v>26</v>
      </c>
      <c r="B90" s="25"/>
      <c r="C90" s="25"/>
      <c r="D90" s="25"/>
      <c r="E90" s="25"/>
      <c r="F90" s="25"/>
      <c r="G90" s="25"/>
      <c r="H90" s="25"/>
      <c r="I90" s="25"/>
      <c r="AV90" s="27"/>
      <c r="AW90" s="27"/>
      <c r="AX90" s="27"/>
      <c r="AY90" s="27"/>
      <c r="AZ90" s="27"/>
      <c r="BA90" s="27"/>
      <c r="BB90" s="27"/>
      <c r="BL90" s="27"/>
      <c r="BM90" s="27"/>
      <c r="BN90" s="27"/>
      <c r="BO90" s="27"/>
      <c r="BP90" s="27"/>
      <c r="BQ90" s="27"/>
      <c r="BR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</row>
    <row r="91" spans="1:111" s="22" customFormat="1" ht="18" hidden="1" customHeight="1" x14ac:dyDescent="0.25">
      <c r="A91" s="28" t="s">
        <v>27</v>
      </c>
      <c r="B91" s="25">
        <v>0</v>
      </c>
      <c r="C91" s="25"/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AV91" s="27"/>
      <c r="AW91" s="27"/>
      <c r="AX91" s="27"/>
      <c r="AY91" s="27"/>
      <c r="AZ91" s="27"/>
      <c r="BA91" s="27"/>
      <c r="BB91" s="27"/>
      <c r="BL91" s="27"/>
      <c r="BM91" s="27"/>
      <c r="BN91" s="27"/>
      <c r="BO91" s="27"/>
      <c r="BP91" s="27"/>
      <c r="BQ91" s="27"/>
      <c r="BR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</row>
    <row r="92" spans="1:111" s="22" customFormat="1" ht="9" hidden="1" customHeight="1" x14ac:dyDescent="0.25">
      <c r="A92" s="24"/>
      <c r="B92" s="25"/>
      <c r="C92" s="25"/>
      <c r="D92" s="25"/>
      <c r="E92" s="25"/>
      <c r="F92" s="25"/>
      <c r="G92" s="25"/>
      <c r="H92" s="25"/>
      <c r="I92" s="25"/>
      <c r="AV92" s="27"/>
      <c r="AW92" s="27"/>
      <c r="AX92" s="27"/>
      <c r="AY92" s="27"/>
      <c r="AZ92" s="27"/>
      <c r="BA92" s="27"/>
      <c r="BB92" s="27"/>
      <c r="BL92" s="27"/>
      <c r="BM92" s="27"/>
      <c r="BN92" s="27"/>
      <c r="BO92" s="27"/>
      <c r="BP92" s="27"/>
      <c r="BQ92" s="27"/>
      <c r="BR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</row>
    <row r="93" spans="1:111" s="15" customFormat="1" ht="9.75" hidden="1" customHeight="1" x14ac:dyDescent="0.25">
      <c r="A93" s="17"/>
      <c r="B93" s="29"/>
      <c r="C93" s="29"/>
      <c r="D93" s="29"/>
      <c r="E93" s="29"/>
      <c r="F93" s="29"/>
      <c r="G93" s="29"/>
      <c r="H93" s="29"/>
      <c r="I93" s="29"/>
      <c r="K93" s="22"/>
      <c r="L93" s="22"/>
      <c r="M93" s="22"/>
      <c r="N93" s="22"/>
      <c r="O93" s="22"/>
      <c r="P93" s="22"/>
      <c r="Q93" s="22"/>
      <c r="R93" s="22"/>
      <c r="S93" s="22"/>
    </row>
    <row r="94" spans="1:111" s="22" customFormat="1" ht="20.100000000000001" hidden="1" customHeight="1" x14ac:dyDescent="0.25">
      <c r="A94" s="20" t="s">
        <v>35</v>
      </c>
      <c r="B94" s="21"/>
      <c r="C94" s="21"/>
      <c r="D94" s="21"/>
      <c r="E94" s="21"/>
      <c r="F94" s="21"/>
      <c r="G94" s="21"/>
      <c r="H94" s="21"/>
      <c r="I94" s="21"/>
      <c r="J94" s="19"/>
      <c r="T94" s="19"/>
      <c r="U94" s="19"/>
      <c r="V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X94" s="19"/>
      <c r="BY94" s="19"/>
      <c r="BZ94" s="19"/>
      <c r="CA94" s="19"/>
      <c r="CB94" s="19"/>
      <c r="CC94" s="19"/>
      <c r="CD94" s="19"/>
      <c r="CE94" s="19"/>
      <c r="CH94" s="19"/>
      <c r="CI94" s="19"/>
      <c r="CJ94" s="19"/>
      <c r="CK94" s="19"/>
      <c r="CL94" s="19"/>
      <c r="CM94" s="19"/>
      <c r="CN94" s="19"/>
    </row>
    <row r="95" spans="1:111" s="22" customFormat="1" ht="20.100000000000001" hidden="1" customHeight="1" x14ac:dyDescent="0.25">
      <c r="A95" s="23" t="s">
        <v>36</v>
      </c>
      <c r="B95" s="21">
        <f>B98+B101+B104</f>
        <v>3491</v>
      </c>
      <c r="C95" s="21"/>
      <c r="D95" s="21">
        <f t="shared" ref="D95:I95" si="15">D98+D101+D104</f>
        <v>114075020.993</v>
      </c>
      <c r="E95" s="21">
        <f t="shared" si="15"/>
        <v>53914079.278960004</v>
      </c>
      <c r="F95" s="21">
        <f t="shared" si="15"/>
        <v>60160941.715039998</v>
      </c>
      <c r="G95" s="21">
        <f t="shared" si="15"/>
        <v>201202</v>
      </c>
      <c r="H95" s="21">
        <f t="shared" si="15"/>
        <v>11423853.718</v>
      </c>
      <c r="I95" s="21">
        <f t="shared" si="15"/>
        <v>163844359.77599999</v>
      </c>
      <c r="J95" s="19"/>
      <c r="T95" s="19"/>
      <c r="U95" s="19"/>
      <c r="V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X95" s="19"/>
      <c r="BY95" s="19"/>
      <c r="BZ95" s="19"/>
      <c r="CA95" s="19"/>
      <c r="CB95" s="19"/>
      <c r="CC95" s="19"/>
      <c r="CD95" s="19"/>
      <c r="CE95" s="19"/>
      <c r="CH95" s="19"/>
      <c r="CI95" s="19"/>
      <c r="CJ95" s="19"/>
      <c r="CK95" s="19"/>
      <c r="CL95" s="19"/>
      <c r="CM95" s="19"/>
      <c r="CN95" s="19"/>
    </row>
    <row r="96" spans="1:111" s="15" customFormat="1" ht="9" hidden="1" customHeight="1" x14ac:dyDescent="0.25">
      <c r="A96" s="24"/>
      <c r="B96" s="25"/>
      <c r="C96" s="25"/>
      <c r="D96" s="25"/>
      <c r="E96" s="25"/>
      <c r="F96" s="25"/>
      <c r="G96" s="25"/>
      <c r="H96" s="25"/>
      <c r="I96" s="25"/>
      <c r="J96" s="1"/>
      <c r="K96" s="22"/>
      <c r="L96" s="22"/>
      <c r="M96" s="22"/>
      <c r="N96" s="22"/>
      <c r="O96" s="22"/>
      <c r="P96" s="22"/>
      <c r="Q96" s="22"/>
      <c r="R96" s="22"/>
      <c r="S96" s="22"/>
    </row>
    <row r="97" spans="1:111" s="22" customFormat="1" ht="18" hidden="1" customHeight="1" x14ac:dyDescent="0.25">
      <c r="A97" s="26" t="s">
        <v>22</v>
      </c>
      <c r="B97" s="25"/>
      <c r="C97" s="25"/>
      <c r="D97" s="25"/>
      <c r="E97" s="25"/>
      <c r="F97" s="25"/>
      <c r="G97" s="25"/>
      <c r="H97" s="25"/>
      <c r="I97" s="25"/>
      <c r="AV97" s="27"/>
      <c r="AW97" s="27"/>
      <c r="AX97" s="27"/>
      <c r="AY97" s="27"/>
      <c r="AZ97" s="27"/>
      <c r="BA97" s="27"/>
      <c r="BB97" s="27"/>
      <c r="BL97" s="27"/>
      <c r="BM97" s="27"/>
      <c r="BN97" s="27"/>
      <c r="BO97" s="27"/>
      <c r="BP97" s="27"/>
      <c r="BQ97" s="27"/>
      <c r="BR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</row>
    <row r="98" spans="1:111" s="22" customFormat="1" ht="18" hidden="1" customHeight="1" x14ac:dyDescent="0.25">
      <c r="A98" s="28" t="s">
        <v>23</v>
      </c>
      <c r="B98" s="25">
        <v>3455</v>
      </c>
      <c r="C98" s="25"/>
      <c r="D98" s="25">
        <f>112238389093/1000</f>
        <v>112238389.09299999</v>
      </c>
      <c r="E98" s="25">
        <f>53225943492/1000</f>
        <v>53225943.491999999</v>
      </c>
      <c r="F98" s="25">
        <f>59012445602/1000</f>
        <v>59012445.601999998</v>
      </c>
      <c r="G98" s="25">
        <v>197628</v>
      </c>
      <c r="H98" s="25">
        <f>11131760085/1000</f>
        <v>11131760.085000001</v>
      </c>
      <c r="I98" s="25">
        <f>162751754519/1000</f>
        <v>162751754.51899999</v>
      </c>
      <c r="AV98" s="27"/>
      <c r="AW98" s="27"/>
      <c r="AX98" s="27"/>
      <c r="AY98" s="27"/>
      <c r="AZ98" s="27"/>
      <c r="BA98" s="27"/>
      <c r="BB98" s="27"/>
      <c r="BL98" s="27"/>
      <c r="BM98" s="27"/>
      <c r="BN98" s="27"/>
      <c r="BO98" s="27"/>
      <c r="BP98" s="27"/>
      <c r="BQ98" s="27"/>
      <c r="BR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</row>
    <row r="99" spans="1:111" s="22" customFormat="1" ht="9" hidden="1" customHeight="1" x14ac:dyDescent="0.25">
      <c r="A99" s="24"/>
      <c r="B99" s="25"/>
      <c r="C99" s="25"/>
      <c r="D99" s="25"/>
      <c r="E99" s="25"/>
      <c r="F99" s="25"/>
      <c r="G99" s="25"/>
      <c r="H99" s="25"/>
      <c r="I99" s="25"/>
      <c r="K99" s="15"/>
      <c r="L99" s="15"/>
      <c r="M99" s="15"/>
      <c r="N99" s="15"/>
      <c r="O99" s="15"/>
      <c r="P99" s="15"/>
      <c r="Q99" s="15"/>
      <c r="R99" s="15"/>
      <c r="S99" s="19"/>
      <c r="AV99" s="27"/>
      <c r="AW99" s="27"/>
      <c r="AX99" s="27"/>
      <c r="AY99" s="27"/>
      <c r="AZ99" s="27"/>
      <c r="BA99" s="27"/>
      <c r="BB99" s="27"/>
      <c r="BL99" s="27"/>
      <c r="BM99" s="27"/>
      <c r="BN99" s="27"/>
      <c r="BO99" s="27"/>
      <c r="BP99" s="27"/>
      <c r="BQ99" s="27"/>
      <c r="BR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</row>
    <row r="100" spans="1:111" s="22" customFormat="1" ht="18" hidden="1" customHeight="1" x14ac:dyDescent="0.25">
      <c r="A100" s="26" t="s">
        <v>24</v>
      </c>
      <c r="B100" s="25"/>
      <c r="C100" s="25"/>
      <c r="D100" s="25"/>
      <c r="E100" s="25"/>
      <c r="F100" s="25"/>
      <c r="G100" s="25"/>
      <c r="H100" s="25"/>
      <c r="I100" s="25"/>
      <c r="K100" s="19"/>
      <c r="L100" s="19"/>
      <c r="M100" s="19"/>
      <c r="N100" s="19"/>
      <c r="O100" s="19"/>
      <c r="P100" s="19"/>
      <c r="Q100" s="19"/>
      <c r="R100" s="19"/>
      <c r="S100" s="19"/>
      <c r="AV100" s="27"/>
      <c r="AW100" s="27"/>
      <c r="AX100" s="27"/>
      <c r="AY100" s="27"/>
      <c r="AZ100" s="27"/>
      <c r="BA100" s="27"/>
      <c r="BB100" s="27"/>
      <c r="BL100" s="27"/>
      <c r="BM100" s="27"/>
      <c r="BN100" s="27"/>
      <c r="BO100" s="27"/>
      <c r="BP100" s="27"/>
      <c r="BQ100" s="27"/>
      <c r="BR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</row>
    <row r="101" spans="1:111" s="22" customFormat="1" ht="18" hidden="1" customHeight="1" x14ac:dyDescent="0.25">
      <c r="A101" s="28" t="s">
        <v>25</v>
      </c>
      <c r="B101" s="25">
        <v>26</v>
      </c>
      <c r="C101" s="25"/>
      <c r="D101" s="25">
        <v>1698638.7509999999</v>
      </c>
      <c r="E101" s="25">
        <v>630450.29295999999</v>
      </c>
      <c r="F101" s="25">
        <v>1068188.4580399999</v>
      </c>
      <c r="G101" s="25">
        <v>2930</v>
      </c>
      <c r="H101" s="25">
        <v>258520.894</v>
      </c>
      <c r="I101" s="25">
        <v>952326.82700000005</v>
      </c>
      <c r="K101" s="19"/>
      <c r="L101" s="19"/>
      <c r="M101" s="19"/>
      <c r="N101" s="19"/>
      <c r="O101" s="19"/>
      <c r="P101" s="19"/>
      <c r="Q101" s="19"/>
      <c r="R101" s="19"/>
      <c r="S101" s="19"/>
      <c r="AV101" s="27"/>
      <c r="AW101" s="27"/>
      <c r="AX101" s="27"/>
      <c r="AY101" s="27"/>
      <c r="AZ101" s="27"/>
      <c r="BA101" s="27"/>
      <c r="BB101" s="27"/>
      <c r="BL101" s="27"/>
      <c r="BM101" s="27"/>
      <c r="BN101" s="27"/>
      <c r="BO101" s="27"/>
      <c r="BP101" s="27"/>
      <c r="BQ101" s="27"/>
      <c r="BR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</row>
    <row r="102" spans="1:111" s="22" customFormat="1" ht="9" hidden="1" customHeight="1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K102" s="15"/>
      <c r="L102" s="15"/>
      <c r="M102" s="15"/>
      <c r="N102" s="15"/>
      <c r="O102" s="15"/>
      <c r="P102" s="15"/>
      <c r="Q102" s="15"/>
      <c r="R102" s="15"/>
      <c r="S102" s="15"/>
      <c r="AV102" s="27"/>
      <c r="AW102" s="27"/>
      <c r="AX102" s="27"/>
      <c r="AY102" s="27"/>
      <c r="AZ102" s="27"/>
      <c r="BA102" s="27"/>
      <c r="BB102" s="27"/>
      <c r="BL102" s="27"/>
      <c r="BM102" s="27"/>
      <c r="BN102" s="27"/>
      <c r="BO102" s="27"/>
      <c r="BP102" s="27"/>
      <c r="BQ102" s="27"/>
      <c r="BR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</row>
    <row r="103" spans="1:111" s="22" customFormat="1" ht="18" hidden="1" customHeight="1" x14ac:dyDescent="0.25">
      <c r="A103" s="26" t="s">
        <v>26</v>
      </c>
      <c r="B103" s="25"/>
      <c r="C103" s="25"/>
      <c r="D103" s="25"/>
      <c r="E103" s="25"/>
      <c r="F103" s="25"/>
      <c r="G103" s="25"/>
      <c r="H103" s="25"/>
      <c r="I103" s="25"/>
      <c r="AV103" s="27"/>
      <c r="AW103" s="27"/>
      <c r="AX103" s="27"/>
      <c r="AY103" s="27"/>
      <c r="AZ103" s="27"/>
      <c r="BA103" s="27"/>
      <c r="BB103" s="27"/>
      <c r="BL103" s="27"/>
      <c r="BM103" s="27"/>
      <c r="BN103" s="27"/>
      <c r="BO103" s="27"/>
      <c r="BP103" s="27"/>
      <c r="BQ103" s="27"/>
      <c r="BR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</row>
    <row r="104" spans="1:111" s="22" customFormat="1" ht="18" hidden="1" customHeight="1" x14ac:dyDescent="0.25">
      <c r="A104" s="28" t="s">
        <v>27</v>
      </c>
      <c r="B104" s="25">
        <v>10</v>
      </c>
      <c r="C104" s="25"/>
      <c r="D104" s="25">
        <f>137993149/1000</f>
        <v>137993.149</v>
      </c>
      <c r="E104" s="25">
        <f>57685494/1000</f>
        <v>57685.493999999999</v>
      </c>
      <c r="F104" s="25">
        <f>80307655/1000</f>
        <v>80307.654999999999</v>
      </c>
      <c r="G104" s="25">
        <v>644</v>
      </c>
      <c r="H104" s="25">
        <f>33572739/1000</f>
        <v>33572.739000000001</v>
      </c>
      <c r="I104" s="25">
        <f>140278430/1000</f>
        <v>140278.43</v>
      </c>
      <c r="AV104" s="27"/>
      <c r="AW104" s="27"/>
      <c r="AX104" s="27"/>
      <c r="AY104" s="27"/>
      <c r="AZ104" s="27"/>
      <c r="BA104" s="27"/>
      <c r="BB104" s="27"/>
      <c r="BL104" s="27"/>
      <c r="BM104" s="27"/>
      <c r="BN104" s="27"/>
      <c r="BO104" s="27"/>
      <c r="BP104" s="27"/>
      <c r="BQ104" s="27"/>
      <c r="BR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</row>
    <row r="105" spans="1:111" ht="9" hidden="1" customHeight="1" x14ac:dyDescent="0.25"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11" s="15" customFormat="1" ht="9.75" hidden="1" customHeight="1" x14ac:dyDescent="0.25">
      <c r="A106" s="17"/>
      <c r="B106" s="30"/>
      <c r="C106" s="30"/>
      <c r="D106" s="30"/>
      <c r="E106" s="30"/>
      <c r="F106" s="30"/>
      <c r="G106" s="30"/>
      <c r="H106" s="30"/>
      <c r="I106" s="30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11" ht="15.75" hidden="1" x14ac:dyDescent="0.25">
      <c r="D107" s="33"/>
      <c r="E107" s="33"/>
      <c r="F107" s="33"/>
      <c r="G107" s="33"/>
      <c r="H107" s="33"/>
      <c r="I107" s="33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11" ht="15.75" hidden="1" x14ac:dyDescent="0.25">
      <c r="D108" s="33"/>
      <c r="E108" s="33"/>
      <c r="F108" s="33"/>
      <c r="G108" s="33"/>
      <c r="H108" s="33"/>
      <c r="I108" s="33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11" ht="15.75" hidden="1" x14ac:dyDescent="0.25">
      <c r="D109" s="33"/>
      <c r="E109" s="33"/>
      <c r="F109" s="33"/>
      <c r="G109" s="33"/>
      <c r="H109" s="33"/>
      <c r="I109" s="33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11" ht="18" hidden="1" x14ac:dyDescent="0.25">
      <c r="B110" s="61"/>
      <c r="C110" s="61"/>
      <c r="D110" s="62"/>
      <c r="E110" s="62"/>
      <c r="F110" s="62"/>
      <c r="G110" s="62"/>
      <c r="H110" s="62"/>
      <c r="I110" s="6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11" hidden="1" x14ac:dyDescent="0.25">
      <c r="D111" s="33"/>
      <c r="E111" s="33"/>
      <c r="F111" s="33"/>
      <c r="G111" s="33"/>
      <c r="H111" s="33"/>
      <c r="I111" s="33"/>
    </row>
    <row r="112" spans="1:111" ht="15.75" hidden="1" x14ac:dyDescent="0.25">
      <c r="D112" s="33"/>
      <c r="E112" s="33"/>
      <c r="F112" s="33"/>
      <c r="G112" s="33"/>
      <c r="H112" s="33"/>
      <c r="I112" s="33"/>
      <c r="K112" s="15"/>
      <c r="L112" s="15"/>
      <c r="M112" s="15"/>
      <c r="N112" s="15"/>
      <c r="O112" s="15"/>
      <c r="P112" s="15"/>
      <c r="Q112" s="15"/>
      <c r="R112" s="15"/>
      <c r="S112" s="19"/>
    </row>
    <row r="113" spans="4:9" hidden="1" x14ac:dyDescent="0.25">
      <c r="D113" s="33"/>
      <c r="E113" s="33"/>
      <c r="F113" s="33"/>
      <c r="G113" s="33"/>
      <c r="H113" s="33"/>
      <c r="I113" s="33"/>
    </row>
    <row r="114" spans="4:9" hidden="1" x14ac:dyDescent="0.25">
      <c r="D114" s="33"/>
      <c r="E114" s="33"/>
      <c r="F114" s="33"/>
      <c r="G114" s="33"/>
      <c r="H114" s="33"/>
      <c r="I114" s="33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mergeCells count="6">
    <mergeCell ref="A24:I24"/>
    <mergeCell ref="A25:I25"/>
    <mergeCell ref="A61:I61"/>
    <mergeCell ref="A62:I62"/>
    <mergeCell ref="A2:I2"/>
    <mergeCell ref="A3:I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  <ignoredErrors>
    <ignoredError sqref="G13 G16 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8 By Hak Milik</vt:lpstr>
      <vt:lpstr>'Jadual 8 By Hak Milik'!Print_Area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2025-08-29T05:08:43Z</cp:lastPrinted>
  <dcterms:created xsi:type="dcterms:W3CDTF">2025-04-22T06:15:54Z</dcterms:created>
  <dcterms:modified xsi:type="dcterms:W3CDTF">2025-09-30T01:53:13Z</dcterms:modified>
</cp:coreProperties>
</file>